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首页" sheetId="1" r:id="rId1"/>
    <sheet name="中间页" sheetId="4" r:id="rId2"/>
    <sheet name="尾页" sheetId="6" r:id="rId3"/>
    <sheet name="首页 (2)" sheetId="8" r:id="rId4"/>
    <sheet name="Sheet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<sst xmlns="http://schemas.openxmlformats.org/spreadsheetml/2006/main" count="447" uniqueCount="94">
  <si>
    <t>江夏区海康南路（武昌大道～胜利大道）新建工程（二期）项目名称
江夏区人民政府纸坊街道办事处征收土地补偿
实物指标调查确认表</t>
  </si>
  <si>
    <t>征 地
位 置</t>
  </si>
  <si>
    <t>征 地
总面积
（公顷）</t>
  </si>
  <si>
    <t>其中：
耕 地
面 积
（公顷）</t>
  </si>
  <si>
    <t>实物指标确认情况</t>
  </si>
  <si>
    <t>备注</t>
  </si>
  <si>
    <t>纸坊街
胜利村</t>
  </si>
  <si>
    <t>实物指标调查结果已经确认,调查情况见下。</t>
  </si>
  <si>
    <t>征收土地房屋、青苗、地上附着物、建(构)筑物调查表</t>
  </si>
  <si>
    <t>序号</t>
  </si>
  <si>
    <t>户主姓名</t>
  </si>
  <si>
    <t>家庭农业人口数（人）</t>
  </si>
  <si>
    <t>劳动力人口数（人）</t>
  </si>
  <si>
    <t>合计补偿费（元）</t>
  </si>
  <si>
    <t>土地</t>
  </si>
  <si>
    <t>青苗</t>
  </si>
  <si>
    <t>地上附着物</t>
  </si>
  <si>
    <t>青苗及地上附着物补偿费合计（元）</t>
  </si>
  <si>
    <t>房屋</t>
  </si>
  <si>
    <t>户主本人签名
和联系方式</t>
  </si>
  <si>
    <t>蔬菜作物</t>
  </si>
  <si>
    <t>粮食作物</t>
  </si>
  <si>
    <t>油料作物</t>
  </si>
  <si>
    <t>棉花</t>
  </si>
  <si>
    <t>乔木林类</t>
  </si>
  <si>
    <t>青苗费汇总
（元）</t>
  </si>
  <si>
    <t>护坡</t>
  </si>
  <si>
    <t>附着物补偿费汇总（元）</t>
  </si>
  <si>
    <t>房屋混合</t>
  </si>
  <si>
    <t>房屋砖木</t>
  </si>
  <si>
    <t>房屋棚（钢）</t>
  </si>
  <si>
    <t>房屋棚</t>
  </si>
  <si>
    <t>其他房舍（平方米）</t>
  </si>
  <si>
    <t>其他房舍费用
（元）</t>
  </si>
  <si>
    <t>房屋拆迁总面积（平方米）</t>
  </si>
  <si>
    <t>还建总面积面积
（平方米）</t>
  </si>
  <si>
    <t>装修及过渡费等其他费用金额
（元）</t>
  </si>
  <si>
    <t>房屋拆迁费汇总（元）</t>
  </si>
  <si>
    <t>面积
（公顷）</t>
  </si>
  <si>
    <t>面积
（亩）</t>
  </si>
  <si>
    <t>单价
(元/亩)</t>
  </si>
  <si>
    <t>征地补偿费（元）</t>
  </si>
  <si>
    <t>叶菜类</t>
  </si>
  <si>
    <t>根菜类</t>
  </si>
  <si>
    <t>XX</t>
  </si>
  <si>
    <t>谷类</t>
  </si>
  <si>
    <t>豆类</t>
  </si>
  <si>
    <t>薯类</t>
  </si>
  <si>
    <t>油菜</t>
  </si>
  <si>
    <t>其他油料</t>
  </si>
  <si>
    <t>杂树</t>
  </si>
  <si>
    <t>建筑面积（平方米）
按1:1还建</t>
  </si>
  <si>
    <t>装修及过渡费
（元）</t>
  </si>
  <si>
    <t>其他费用（元）</t>
  </si>
  <si>
    <t>阁楼面积（平方米）
按1:1还建</t>
  </si>
  <si>
    <t>层高小于2.20米面积（平方米）</t>
  </si>
  <si>
    <t>金额（元）</t>
  </si>
  <si>
    <t>建筑面积（平方米）</t>
  </si>
  <si>
    <t>阁楼面积</t>
  </si>
  <si>
    <t>协商还建面积（平方米）还建</t>
  </si>
  <si>
    <t>其他补偿费用（元）</t>
  </si>
  <si>
    <t>层高小于2.20米面积</t>
  </si>
  <si>
    <t>金额
（元）</t>
  </si>
  <si>
    <t>土地补偿费（元）</t>
  </si>
  <si>
    <t>安置补助费（元）</t>
  </si>
  <si>
    <t>数量（亩）</t>
  </si>
  <si>
    <t>青苗费（元）</t>
  </si>
  <si>
    <t>数量（株）</t>
  </si>
  <si>
    <t>数量
（平方米）</t>
  </si>
  <si>
    <t>贺位华</t>
  </si>
  <si>
    <t>彭小泳</t>
  </si>
  <si>
    <t>吴清梅</t>
  </si>
  <si>
    <t>徐振华</t>
  </si>
  <si>
    <t>易平</t>
  </si>
  <si>
    <t>张宜泉</t>
  </si>
  <si>
    <t>陈方田</t>
  </si>
  <si>
    <t>全光祖</t>
  </si>
  <si>
    <t xml:space="preserve">  </t>
  </si>
  <si>
    <t>张康健</t>
  </si>
  <si>
    <t>孙海军</t>
  </si>
  <si>
    <t>陈四明</t>
  </si>
  <si>
    <t>全光伟</t>
  </si>
  <si>
    <t>/</t>
  </si>
  <si>
    <t>胜利村集体</t>
  </si>
  <si>
    <t>合计</t>
  </si>
  <si>
    <t>村组调查人员（签字）：                                                                 街道调查人员（签字）：</t>
  </si>
  <si>
    <t>接前表：</t>
  </si>
  <si>
    <t>征地位置：纸坊街胜利村（盖章）</t>
  </si>
  <si>
    <t>村组调查人员（签字）：                                                               街道调查人员（签字）：</t>
  </si>
  <si>
    <t xml:space="preserve">                    汇       总</t>
  </si>
  <si>
    <r>
      <rPr>
        <b/>
        <sz val="26"/>
        <rFont val="宋体"/>
        <charset val="134"/>
        <scheme val="major"/>
      </rPr>
      <t>建筑物总面积:</t>
    </r>
    <r>
      <rPr>
        <b/>
        <u/>
        <sz val="26"/>
        <rFont val="宋体"/>
        <charset val="134"/>
      </rPr>
      <t xml:space="preserve">           0              </t>
    </r>
    <r>
      <rPr>
        <b/>
        <sz val="26"/>
        <rFont val="宋体"/>
        <charset val="134"/>
        <scheme val="major"/>
      </rPr>
      <t>（平方米）</t>
    </r>
  </si>
  <si>
    <t xml:space="preserve">村组调查人员（签字）：                                年    月     日                                               </t>
  </si>
  <si>
    <t>街道调查人员（签字）：：                              年    月     日</t>
  </si>
  <si>
    <t xml:space="preserve">街道分管负责人（签字）：：                            年    月     日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</si>
</sst>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0_ "/>
    <numFmt numFmtId="178" formatCode="0_);\(0\)"/>
    <numFmt numFmtId="179" formatCode="0.00_ "/>
    <numFmt numFmtId="180" formatCode="0.000_ "/>
    <numFmt numFmtId="181" formatCode="0_ "/>
  </numFmts>
  <fonts count="34">
    <font>
      <sz val="11"/>
      <color rgb="FF00000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36"/>
      <color rgb="FF000000"/>
      <name val="黑体"/>
      <charset val="134"/>
    </font>
    <font>
      <b/>
      <sz val="26"/>
      <name val="宋体"/>
      <charset val="134"/>
      <scheme val="major"/>
    </font>
    <font>
      <b/>
      <sz val="26"/>
      <name val="黑体"/>
      <charset val="134"/>
    </font>
    <font>
      <sz val="26"/>
      <name val="宋体"/>
      <charset val="134"/>
    </font>
    <font>
      <b/>
      <sz val="26"/>
      <name val="宋体"/>
      <charset val="134"/>
    </font>
    <font>
      <b/>
      <sz val="26"/>
      <color rgb="FF000000"/>
      <name val="宋体"/>
      <charset val="134"/>
    </font>
    <font>
      <b/>
      <sz val="16"/>
      <name val="宋体"/>
      <charset val="134"/>
      <scheme val="major"/>
    </font>
    <font>
      <b/>
      <sz val="16"/>
      <name val="黑体"/>
      <charset val="134"/>
    </font>
    <font>
      <sz val="12"/>
      <color rgb="FF000000"/>
      <name val="宋体"/>
      <charset val="134"/>
    </font>
    <font>
      <b/>
      <sz val="36"/>
      <name val="黑体"/>
      <charset val="134"/>
    </font>
    <font>
      <sz val="36"/>
      <name val="黑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u/>
      <sz val="2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0" fillId="3" borderId="18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20" fillId="0" borderId="19" applyProtection="0">
      <alignment vertical="center"/>
    </xf>
    <xf numFmtId="0" fontId="21" fillId="0" borderId="19" applyProtection="0">
      <alignment vertical="center"/>
    </xf>
    <xf numFmtId="0" fontId="22" fillId="0" borderId="20" applyProtection="0">
      <alignment vertical="center"/>
    </xf>
    <xf numFmtId="0" fontId="22" fillId="0" borderId="0" applyProtection="0">
      <alignment vertical="center"/>
    </xf>
    <xf numFmtId="0" fontId="23" fillId="4" borderId="21" applyProtection="0">
      <alignment vertical="center"/>
    </xf>
    <xf numFmtId="0" fontId="24" fillId="5" borderId="22" applyProtection="0">
      <alignment vertical="center"/>
    </xf>
    <xf numFmtId="0" fontId="25" fillId="5" borderId="21" applyProtection="0">
      <alignment vertical="center"/>
    </xf>
    <xf numFmtId="0" fontId="26" fillId="6" borderId="23" applyProtection="0">
      <alignment vertical="center"/>
    </xf>
    <xf numFmtId="0" fontId="27" fillId="0" borderId="24" applyProtection="0">
      <alignment vertical="center"/>
    </xf>
    <xf numFmtId="0" fontId="28" fillId="0" borderId="25" applyProtection="0">
      <alignment vertical="center"/>
    </xf>
    <xf numFmtId="0" fontId="29" fillId="7" borderId="0" applyProtection="0">
      <alignment vertical="center"/>
    </xf>
    <xf numFmtId="0" fontId="30" fillId="8" borderId="0" applyProtection="0">
      <alignment vertical="center"/>
    </xf>
    <xf numFmtId="0" fontId="31" fillId="9" borderId="0" applyProtection="0">
      <alignment vertical="center"/>
    </xf>
    <xf numFmtId="0" fontId="32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32" fillId="13" borderId="0" applyProtection="0">
      <alignment vertical="center"/>
    </xf>
    <xf numFmtId="0" fontId="32" fillId="14" borderId="0" applyProtection="0">
      <alignment vertical="center"/>
    </xf>
    <xf numFmtId="0" fontId="0" fillId="15" borderId="0" applyProtection="0">
      <alignment vertical="center"/>
    </xf>
    <xf numFmtId="0" fontId="0" fillId="16" borderId="0" applyProtection="0">
      <alignment vertical="center"/>
    </xf>
    <xf numFmtId="0" fontId="32" fillId="17" borderId="0" applyProtection="0">
      <alignment vertical="center"/>
    </xf>
    <xf numFmtId="0" fontId="32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32" fillId="21" borderId="0" applyProtection="0">
      <alignment vertical="center"/>
    </xf>
    <xf numFmtId="0" fontId="32" fillId="22" borderId="0" applyProtection="0">
      <alignment vertical="center"/>
    </xf>
    <xf numFmtId="0" fontId="0" fillId="23" borderId="0" applyProtection="0">
      <alignment vertical="center"/>
    </xf>
    <xf numFmtId="0" fontId="0" fillId="24" borderId="0" applyProtection="0">
      <alignment vertical="center"/>
    </xf>
    <xf numFmtId="0" fontId="32" fillId="25" borderId="0" applyProtection="0">
      <alignment vertical="center"/>
    </xf>
    <xf numFmtId="0" fontId="32" fillId="26" borderId="0" applyProtection="0">
      <alignment vertical="center"/>
    </xf>
    <xf numFmtId="0" fontId="0" fillId="27" borderId="0" applyProtection="0">
      <alignment vertical="center"/>
    </xf>
    <xf numFmtId="0" fontId="0" fillId="28" borderId="0" applyProtection="0">
      <alignment vertical="center"/>
    </xf>
    <xf numFmtId="0" fontId="32" fillId="29" borderId="0" applyProtection="0">
      <alignment vertical="center"/>
    </xf>
    <xf numFmtId="0" fontId="32" fillId="30" borderId="0" applyProtection="0">
      <alignment vertical="center"/>
    </xf>
    <xf numFmtId="0" fontId="0" fillId="31" borderId="0" applyProtection="0">
      <alignment vertical="center"/>
    </xf>
    <xf numFmtId="0" fontId="0" fillId="32" borderId="0" applyProtection="0">
      <alignment vertical="center"/>
    </xf>
    <xf numFmtId="0" fontId="32" fillId="33" borderId="0" applyProtection="0">
      <alignment vertical="center"/>
    </xf>
  </cellStyleXfs>
  <cellXfs count="109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9" fontId="8" fillId="0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79" fontId="7" fillId="0" borderId="9" xfId="0" applyNumberFormat="1" applyFont="1" applyFill="1" applyBorder="1" applyAlignment="1">
      <alignment horizontal="center" vertical="center"/>
    </xf>
    <xf numFmtId="179" fontId="8" fillId="0" borderId="9" xfId="0" applyNumberFormat="1" applyFont="1" applyFill="1" applyBorder="1" applyAlignment="1">
      <alignment horizontal="center" vertical="center"/>
    </xf>
    <xf numFmtId="180" fontId="8" fillId="0" borderId="9" xfId="0" applyNumberFormat="1" applyFont="1" applyFill="1" applyBorder="1" applyAlignment="1">
      <alignment vertical="center"/>
    </xf>
    <xf numFmtId="180" fontId="7" fillId="0" borderId="9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 wrapText="1"/>
    </xf>
    <xf numFmtId="179" fontId="7" fillId="0" borderId="9" xfId="0" applyNumberFormat="1" applyFont="1" applyFill="1" applyBorder="1" applyAlignment="1">
      <alignment horizontal="center" vertical="center" wrapText="1"/>
    </xf>
    <xf numFmtId="179" fontId="7" fillId="0" borderId="11" xfId="0" applyNumberFormat="1" applyFont="1" applyFill="1" applyBorder="1" applyAlignment="1">
      <alignment horizontal="center" vertical="center" wrapText="1"/>
    </xf>
    <xf numFmtId="180" fontId="7" fillId="0" borderId="9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 wrapText="1"/>
    </xf>
    <xf numFmtId="181" fontId="7" fillId="0" borderId="9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181" fontId="7" fillId="0" borderId="9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7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1C6C8F57-A870-4DAA-87C5-09ABD74DB0B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9BF39E6-4B56-45CD-A235-63A67AADFE86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26"/>
  <sheetViews>
    <sheetView zoomScale="42" zoomScaleNormal="42" topLeftCell="A8" workbookViewId="0">
      <selection activeCell="AE2" sqref="AE2:AF2"/>
    </sheetView>
  </sheetViews>
  <sheetFormatPr defaultColWidth="9" defaultRowHeight="14.25"/>
  <cols>
    <col min="1" max="1" width="12.75" style="6" customWidth="1"/>
    <col min="2" max="2" width="28.625" style="6" customWidth="1"/>
    <col min="3" max="4" width="16.3666666666667" style="6" customWidth="1"/>
    <col min="5" max="5" width="30.125" style="6" customWidth="1"/>
    <col min="6" max="6" width="26.75" style="7" customWidth="1"/>
    <col min="7" max="7" width="32.5" style="7" customWidth="1"/>
    <col min="8" max="8" width="32.125" style="8" customWidth="1"/>
    <col min="9" max="9" width="29.5" style="9" customWidth="1"/>
    <col min="10" max="10" width="30" style="9" customWidth="1"/>
    <col min="11" max="11" width="29.125" style="9" customWidth="1"/>
    <col min="12" max="29" width="9" style="10" hidden="1" customWidth="1"/>
    <col min="30" max="30" width="17.5" style="8" customWidth="1"/>
    <col min="31" max="31" width="23.25" style="8" customWidth="1"/>
    <col min="32" max="32" width="22.875" style="11" customWidth="1"/>
    <col min="33" max="33" width="25.5916666666667" style="9" customWidth="1"/>
    <col min="34" max="34" width="21.125" style="11" customWidth="1"/>
    <col min="35" max="35" width="27.125" style="12" customWidth="1"/>
    <col min="36" max="36" width="22.625" style="13" customWidth="1"/>
    <col min="37" max="52" width="9" style="9" hidden="1" customWidth="1"/>
    <col min="53" max="57" width="9" style="14" hidden="1" customWidth="1"/>
    <col min="58" max="58" width="24.1083333333333" style="14" customWidth="1"/>
    <col min="59" max="59" width="22.875" style="14" customWidth="1"/>
    <col min="60" max="60" width="22.025" style="15" customWidth="1"/>
    <col min="61" max="16383" width="9" style="1"/>
  </cols>
  <sheetData>
    <row r="1" s="1" customFormat="1" ht="139" customHeight="1" spans="1:60">
      <c r="A1" s="103" t="s">
        <v>0</v>
      </c>
      <c r="B1" s="104"/>
      <c r="C1" s="104"/>
      <c r="D1" s="104"/>
      <c r="E1" s="104"/>
      <c r="F1" s="105"/>
      <c r="G1" s="105"/>
      <c r="H1" s="104"/>
      <c r="I1" s="106"/>
      <c r="J1" s="107"/>
      <c r="K1" s="107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</row>
    <row r="2" s="2" customFormat="1" ht="142" customHeight="1" spans="1:102">
      <c r="A2" s="18" t="s">
        <v>1</v>
      </c>
      <c r="B2" s="19"/>
      <c r="C2" s="19"/>
      <c r="D2" s="19"/>
      <c r="E2" s="19"/>
      <c r="F2" s="20"/>
      <c r="G2" s="19" t="s">
        <v>2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2"/>
      <c r="AE2" s="18" t="s">
        <v>3</v>
      </c>
      <c r="AF2" s="22"/>
      <c r="AG2" s="18" t="s">
        <v>4</v>
      </c>
      <c r="AH2" s="19"/>
      <c r="AI2" s="22"/>
      <c r="AJ2" s="18" t="s">
        <v>5</v>
      </c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20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</row>
    <row r="3" s="2" customFormat="1" ht="103" customHeight="1" spans="1:102">
      <c r="A3" s="23" t="s">
        <v>6</v>
      </c>
      <c r="B3" s="24"/>
      <c r="C3" s="24"/>
      <c r="D3" s="24"/>
      <c r="E3" s="24"/>
      <c r="F3" s="25"/>
      <c r="G3" s="24">
        <v>1.6855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108"/>
      <c r="AE3" s="18">
        <v>0.2361</v>
      </c>
      <c r="AF3" s="22"/>
      <c r="AG3" s="18" t="s">
        <v>7</v>
      </c>
      <c r="AH3" s="19"/>
      <c r="AI3" s="22"/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5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</row>
    <row r="4" s="2" customFormat="1" ht="42" customHeight="1" spans="1:102">
      <c r="A4" s="26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67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</row>
    <row r="5" s="3" customFormat="1" ht="57" customHeight="1" spans="1:64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9" t="s">
        <v>14</v>
      </c>
      <c r="G5" s="29"/>
      <c r="H5" s="30"/>
      <c r="I5" s="44"/>
      <c r="J5" s="45"/>
      <c r="K5" s="45"/>
      <c r="L5" s="46" t="s">
        <v>15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54" t="s">
        <v>15</v>
      </c>
      <c r="AE5" s="55"/>
      <c r="AF5" s="56"/>
      <c r="AG5" s="45" t="s">
        <v>16</v>
      </c>
      <c r="AH5" s="59"/>
      <c r="AI5" s="59"/>
      <c r="AJ5" s="57" t="s">
        <v>17</v>
      </c>
      <c r="AK5" s="45" t="s">
        <v>18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69" t="s">
        <v>19</v>
      </c>
      <c r="BJ5" s="70"/>
      <c r="BK5" s="70"/>
      <c r="BL5" s="71"/>
    </row>
    <row r="6" s="3" customFormat="1" ht="76" customHeight="1" spans="1:64">
      <c r="A6" s="28"/>
      <c r="B6" s="28"/>
      <c r="C6" s="28"/>
      <c r="D6" s="28"/>
      <c r="E6" s="28"/>
      <c r="F6" s="29"/>
      <c r="G6" s="29"/>
      <c r="H6" s="30"/>
      <c r="I6" s="44"/>
      <c r="J6" s="45"/>
      <c r="K6" s="45"/>
      <c r="L6" s="47" t="s">
        <v>20</v>
      </c>
      <c r="M6" s="47"/>
      <c r="N6" s="47"/>
      <c r="O6" s="47"/>
      <c r="P6" s="47"/>
      <c r="Q6" s="47"/>
      <c r="R6" s="47" t="s">
        <v>21</v>
      </c>
      <c r="S6" s="47"/>
      <c r="T6" s="47"/>
      <c r="U6" s="47"/>
      <c r="V6" s="47"/>
      <c r="W6" s="47"/>
      <c r="X6" s="47" t="s">
        <v>22</v>
      </c>
      <c r="Y6" s="47"/>
      <c r="Z6" s="47"/>
      <c r="AA6" s="47"/>
      <c r="AB6" s="47" t="s">
        <v>23</v>
      </c>
      <c r="AC6" s="47"/>
      <c r="AD6" s="35" t="s">
        <v>24</v>
      </c>
      <c r="AE6" s="35"/>
      <c r="AF6" s="57" t="s">
        <v>25</v>
      </c>
      <c r="AG6" s="49" t="s">
        <v>26</v>
      </c>
      <c r="AH6" s="62"/>
      <c r="AI6" s="57" t="s">
        <v>27</v>
      </c>
      <c r="AJ6" s="57"/>
      <c r="AK6" s="44" t="s">
        <v>28</v>
      </c>
      <c r="AL6" s="44"/>
      <c r="AM6" s="44"/>
      <c r="AN6" s="44"/>
      <c r="AO6" s="44"/>
      <c r="AP6" s="44"/>
      <c r="AQ6" s="44"/>
      <c r="AR6" s="44" t="s">
        <v>29</v>
      </c>
      <c r="AS6" s="44"/>
      <c r="AT6" s="44"/>
      <c r="AU6" s="44"/>
      <c r="AV6" s="44"/>
      <c r="AW6" s="44"/>
      <c r="AX6" s="44"/>
      <c r="AY6" s="49" t="s">
        <v>30</v>
      </c>
      <c r="AZ6" s="49"/>
      <c r="BA6" s="49" t="s">
        <v>31</v>
      </c>
      <c r="BB6" s="49"/>
      <c r="BC6" s="49" t="s">
        <v>32</v>
      </c>
      <c r="BD6" s="49" t="s">
        <v>33</v>
      </c>
      <c r="BE6" s="49" t="s">
        <v>34</v>
      </c>
      <c r="BF6" s="49" t="s">
        <v>35</v>
      </c>
      <c r="BG6" s="49" t="s">
        <v>36</v>
      </c>
      <c r="BH6" s="39" t="s">
        <v>37</v>
      </c>
      <c r="BI6" s="72"/>
      <c r="BJ6" s="73"/>
      <c r="BK6" s="73"/>
      <c r="BL6" s="74"/>
    </row>
    <row r="7" s="3" customFormat="1" ht="42.75" customHeight="1" spans="1:64">
      <c r="A7" s="28"/>
      <c r="B7" s="28"/>
      <c r="C7" s="28"/>
      <c r="D7" s="28"/>
      <c r="E7" s="28"/>
      <c r="F7" s="31" t="s">
        <v>38</v>
      </c>
      <c r="G7" s="31" t="s">
        <v>39</v>
      </c>
      <c r="H7" s="32" t="s">
        <v>40</v>
      </c>
      <c r="I7" s="48" t="s">
        <v>41</v>
      </c>
      <c r="J7" s="49"/>
      <c r="K7" s="49"/>
      <c r="L7" s="47" t="s">
        <v>42</v>
      </c>
      <c r="M7" s="47"/>
      <c r="N7" s="47" t="s">
        <v>43</v>
      </c>
      <c r="O7" s="47"/>
      <c r="P7" s="47" t="s">
        <v>44</v>
      </c>
      <c r="Q7" s="47"/>
      <c r="R7" s="47" t="s">
        <v>45</v>
      </c>
      <c r="S7" s="47"/>
      <c r="T7" s="47" t="s">
        <v>46</v>
      </c>
      <c r="U7" s="47"/>
      <c r="V7" s="51" t="s">
        <v>47</v>
      </c>
      <c r="W7" s="51"/>
      <c r="X7" s="47" t="s">
        <v>48</v>
      </c>
      <c r="Y7" s="47"/>
      <c r="Z7" s="47" t="s">
        <v>49</v>
      </c>
      <c r="AA7" s="47"/>
      <c r="AB7" s="47"/>
      <c r="AC7" s="47"/>
      <c r="AD7" s="35" t="s">
        <v>50</v>
      </c>
      <c r="AE7" s="35"/>
      <c r="AF7" s="57"/>
      <c r="AG7" s="63"/>
      <c r="AH7" s="64"/>
      <c r="AI7" s="57"/>
      <c r="AJ7" s="57"/>
      <c r="AK7" s="49" t="s">
        <v>51</v>
      </c>
      <c r="AL7" s="49" t="s">
        <v>52</v>
      </c>
      <c r="AM7" s="49" t="s">
        <v>53</v>
      </c>
      <c r="AN7" s="49" t="s">
        <v>54</v>
      </c>
      <c r="AO7" s="49" t="s">
        <v>52</v>
      </c>
      <c r="AP7" s="49" t="s">
        <v>55</v>
      </c>
      <c r="AQ7" s="49" t="s">
        <v>56</v>
      </c>
      <c r="AR7" s="49" t="s">
        <v>57</v>
      </c>
      <c r="AS7" s="49" t="s">
        <v>58</v>
      </c>
      <c r="AT7" s="49" t="s">
        <v>59</v>
      </c>
      <c r="AU7" s="49" t="s">
        <v>52</v>
      </c>
      <c r="AV7" s="49" t="s">
        <v>60</v>
      </c>
      <c r="AW7" s="49" t="s">
        <v>61</v>
      </c>
      <c r="AX7" s="49" t="s">
        <v>56</v>
      </c>
      <c r="AY7" s="49" t="s">
        <v>57</v>
      </c>
      <c r="AZ7" s="49" t="s">
        <v>62</v>
      </c>
      <c r="BA7" s="49" t="s">
        <v>57</v>
      </c>
      <c r="BB7" s="49" t="s">
        <v>62</v>
      </c>
      <c r="BC7" s="49"/>
      <c r="BD7" s="49"/>
      <c r="BE7" s="49"/>
      <c r="BF7" s="49"/>
      <c r="BG7" s="49"/>
      <c r="BH7" s="39"/>
      <c r="BI7" s="72"/>
      <c r="BJ7" s="73"/>
      <c r="BK7" s="73"/>
      <c r="BL7" s="74"/>
    </row>
    <row r="8" s="4" customFormat="1" ht="146" customHeight="1" spans="1:64">
      <c r="A8" s="28"/>
      <c r="B8" s="28"/>
      <c r="C8" s="28"/>
      <c r="D8" s="28"/>
      <c r="E8" s="28"/>
      <c r="F8" s="31"/>
      <c r="G8" s="31"/>
      <c r="H8" s="32"/>
      <c r="I8" s="50"/>
      <c r="J8" s="49" t="s">
        <v>63</v>
      </c>
      <c r="K8" s="49" t="s">
        <v>64</v>
      </c>
      <c r="L8" s="51" t="s">
        <v>65</v>
      </c>
      <c r="M8" s="51" t="s">
        <v>66</v>
      </c>
      <c r="N8" s="51" t="s">
        <v>65</v>
      </c>
      <c r="O8" s="51" t="s">
        <v>66</v>
      </c>
      <c r="P8" s="51" t="s">
        <v>65</v>
      </c>
      <c r="Q8" s="51" t="s">
        <v>66</v>
      </c>
      <c r="R8" s="51" t="s">
        <v>65</v>
      </c>
      <c r="S8" s="51" t="s">
        <v>56</v>
      </c>
      <c r="T8" s="51" t="s">
        <v>65</v>
      </c>
      <c r="U8" s="51" t="s">
        <v>56</v>
      </c>
      <c r="V8" s="51" t="s">
        <v>65</v>
      </c>
      <c r="W8" s="51" t="s">
        <v>56</v>
      </c>
      <c r="X8" s="51" t="s">
        <v>65</v>
      </c>
      <c r="Y8" s="51" t="s">
        <v>56</v>
      </c>
      <c r="Z8" s="51" t="s">
        <v>65</v>
      </c>
      <c r="AA8" s="51" t="s">
        <v>56</v>
      </c>
      <c r="AB8" s="51" t="s">
        <v>65</v>
      </c>
      <c r="AC8" s="51" t="s">
        <v>56</v>
      </c>
      <c r="AD8" s="32" t="s">
        <v>67</v>
      </c>
      <c r="AE8" s="32" t="s">
        <v>56</v>
      </c>
      <c r="AF8" s="57"/>
      <c r="AG8" s="49" t="s">
        <v>68</v>
      </c>
      <c r="AH8" s="62" t="s">
        <v>56</v>
      </c>
      <c r="AI8" s="57"/>
      <c r="AJ8" s="57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39"/>
      <c r="BI8" s="75"/>
      <c r="BJ8" s="76"/>
      <c r="BK8" s="76"/>
      <c r="BL8" s="77"/>
    </row>
    <row r="9" s="1" customFormat="1" ht="82" customHeight="1" spans="1:64">
      <c r="A9" s="28">
        <v>1</v>
      </c>
      <c r="B9" s="33" t="s">
        <v>69</v>
      </c>
      <c r="C9" s="33">
        <v>5</v>
      </c>
      <c r="D9" s="33">
        <v>2</v>
      </c>
      <c r="E9" s="28">
        <f t="shared" ref="E9:E18" si="0">I9+AJ9</f>
        <v>2524.8</v>
      </c>
      <c r="F9" s="34">
        <v>0.0011</v>
      </c>
      <c r="G9" s="34">
        <v>0.0172</v>
      </c>
      <c r="H9" s="35">
        <v>59000</v>
      </c>
      <c r="I9" s="44">
        <f>J9+K9</f>
        <v>1014.8</v>
      </c>
      <c r="J9" s="44">
        <f>G9*H9*0.4</f>
        <v>405.92</v>
      </c>
      <c r="K9" s="44">
        <f>G9*H9*0.6</f>
        <v>608.88</v>
      </c>
      <c r="L9" s="34"/>
      <c r="M9" s="34"/>
      <c r="N9" s="34"/>
      <c r="O9" s="34"/>
      <c r="P9" s="34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>
        <v>203</v>
      </c>
      <c r="AE9" s="35">
        <v>1510</v>
      </c>
      <c r="AF9" s="58">
        <f t="shared" ref="AF9:AF22" si="1">AE9</f>
        <v>1510</v>
      </c>
      <c r="AG9" s="44"/>
      <c r="AH9" s="58"/>
      <c r="AI9" s="58"/>
      <c r="AJ9" s="35">
        <v>1510</v>
      </c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9"/>
      <c r="BB9" s="49"/>
      <c r="BC9" s="49"/>
      <c r="BD9" s="49"/>
      <c r="BE9" s="49"/>
      <c r="BF9" s="49"/>
      <c r="BG9" s="49"/>
      <c r="BH9" s="39"/>
      <c r="BI9" s="78"/>
      <c r="BJ9" s="79"/>
      <c r="BK9" s="79"/>
      <c r="BL9" s="80"/>
    </row>
    <row r="10" s="1" customFormat="1" ht="82" customHeight="1" spans="1:64">
      <c r="A10" s="28">
        <v>2</v>
      </c>
      <c r="B10" s="33" t="s">
        <v>70</v>
      </c>
      <c r="C10" s="33">
        <v>7</v>
      </c>
      <c r="D10" s="33">
        <v>3</v>
      </c>
      <c r="E10" s="28">
        <f t="shared" si="0"/>
        <v>1054.9</v>
      </c>
      <c r="F10" s="34">
        <v>0.0007</v>
      </c>
      <c r="G10" s="34">
        <v>0.0111</v>
      </c>
      <c r="H10" s="35">
        <v>59000</v>
      </c>
      <c r="I10" s="44">
        <f>J10+K10</f>
        <v>654.9</v>
      </c>
      <c r="J10" s="44">
        <v>261.96</v>
      </c>
      <c r="K10" s="44">
        <v>392.94</v>
      </c>
      <c r="L10" s="34"/>
      <c r="M10" s="34"/>
      <c r="N10" s="34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>
        <v>4</v>
      </c>
      <c r="AE10" s="35">
        <v>400</v>
      </c>
      <c r="AF10" s="58">
        <f t="shared" si="1"/>
        <v>400</v>
      </c>
      <c r="AG10" s="44"/>
      <c r="AH10" s="58"/>
      <c r="AI10" s="62"/>
      <c r="AJ10" s="35">
        <v>400</v>
      </c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9"/>
      <c r="BB10" s="49"/>
      <c r="BC10" s="49"/>
      <c r="BD10" s="49"/>
      <c r="BE10" s="49"/>
      <c r="BF10" s="49"/>
      <c r="BG10" s="49"/>
      <c r="BH10" s="39"/>
      <c r="BI10" s="78"/>
      <c r="BJ10" s="79"/>
      <c r="BK10" s="79"/>
      <c r="BL10" s="80"/>
    </row>
    <row r="11" s="1" customFormat="1" ht="82" customHeight="1" spans="1:64">
      <c r="A11" s="28">
        <v>3</v>
      </c>
      <c r="B11" s="33" t="s">
        <v>71</v>
      </c>
      <c r="C11" s="33">
        <v>2</v>
      </c>
      <c r="D11" s="33">
        <v>1</v>
      </c>
      <c r="E11" s="28">
        <f t="shared" si="0"/>
        <v>38894.1</v>
      </c>
      <c r="F11" s="34">
        <v>0.0167</v>
      </c>
      <c r="G11" s="34">
        <v>0.2499</v>
      </c>
      <c r="H11" s="35">
        <v>59000</v>
      </c>
      <c r="I11" s="44">
        <v>14744.1</v>
      </c>
      <c r="J11" s="44">
        <v>5897.64</v>
      </c>
      <c r="K11" s="44">
        <v>8846.46</v>
      </c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>
        <v>27</v>
      </c>
      <c r="AE11" s="35">
        <v>24150</v>
      </c>
      <c r="AF11" s="58">
        <f t="shared" si="1"/>
        <v>24150</v>
      </c>
      <c r="AG11" s="44"/>
      <c r="AH11" s="58"/>
      <c r="AI11" s="62"/>
      <c r="AJ11" s="35">
        <v>24150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9"/>
      <c r="BB11" s="49"/>
      <c r="BC11" s="49"/>
      <c r="BD11" s="49"/>
      <c r="BE11" s="49"/>
      <c r="BF11" s="49"/>
      <c r="BG11" s="49"/>
      <c r="BH11" s="39"/>
      <c r="BI11" s="78"/>
      <c r="BJ11" s="79"/>
      <c r="BK11" s="79"/>
      <c r="BL11" s="80"/>
    </row>
    <row r="12" s="1" customFormat="1" ht="82" customHeight="1" spans="1:64">
      <c r="A12" s="28">
        <v>4</v>
      </c>
      <c r="B12" s="28" t="s">
        <v>72</v>
      </c>
      <c r="C12" s="28">
        <v>5</v>
      </c>
      <c r="D12" s="28">
        <v>2</v>
      </c>
      <c r="E12" s="28">
        <f t="shared" si="0"/>
        <v>24363.1</v>
      </c>
      <c r="F12" s="34">
        <v>0.0194</v>
      </c>
      <c r="G12" s="34">
        <v>0.2909</v>
      </c>
      <c r="H12" s="35">
        <v>59000</v>
      </c>
      <c r="I12" s="44">
        <v>17163.1</v>
      </c>
      <c r="J12" s="44">
        <v>6865.24</v>
      </c>
      <c r="K12" s="44">
        <v>10297.86</v>
      </c>
      <c r="L12" s="34"/>
      <c r="M12" s="34"/>
      <c r="N12" s="34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>
        <v>45</v>
      </c>
      <c r="AE12" s="35">
        <v>7200</v>
      </c>
      <c r="AF12" s="58">
        <f t="shared" si="1"/>
        <v>7200</v>
      </c>
      <c r="AG12" s="44"/>
      <c r="AH12" s="58"/>
      <c r="AI12" s="62"/>
      <c r="AJ12" s="35">
        <v>7200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9"/>
      <c r="BB12" s="49"/>
      <c r="BC12" s="49"/>
      <c r="BD12" s="49"/>
      <c r="BE12" s="49"/>
      <c r="BF12" s="49"/>
      <c r="BG12" s="49"/>
      <c r="BH12" s="39"/>
      <c r="BI12" s="78"/>
      <c r="BJ12" s="79"/>
      <c r="BK12" s="79"/>
      <c r="BL12" s="80"/>
    </row>
    <row r="13" s="1" customFormat="1" ht="82" customHeight="1" spans="1:64">
      <c r="A13" s="28">
        <v>5</v>
      </c>
      <c r="B13" s="33" t="s">
        <v>73</v>
      </c>
      <c r="C13" s="33">
        <v>7</v>
      </c>
      <c r="D13" s="33">
        <v>4</v>
      </c>
      <c r="E13" s="28">
        <f t="shared" si="0"/>
        <v>3265.3</v>
      </c>
      <c r="F13" s="34">
        <v>0.0024</v>
      </c>
      <c r="G13" s="34">
        <v>0.0367</v>
      </c>
      <c r="H13" s="35">
        <v>59000</v>
      </c>
      <c r="I13" s="44">
        <v>2165.3</v>
      </c>
      <c r="J13" s="44">
        <v>866.12</v>
      </c>
      <c r="K13" s="44">
        <v>1299.18</v>
      </c>
      <c r="L13" s="34"/>
      <c r="M13" s="34"/>
      <c r="N13" s="34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>
        <v>7</v>
      </c>
      <c r="AE13" s="35">
        <v>1100</v>
      </c>
      <c r="AF13" s="58">
        <f t="shared" si="1"/>
        <v>1100</v>
      </c>
      <c r="AG13" s="44"/>
      <c r="AH13" s="58"/>
      <c r="AI13" s="62"/>
      <c r="AJ13" s="35">
        <v>1100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9"/>
      <c r="BB13" s="49"/>
      <c r="BC13" s="49"/>
      <c r="BD13" s="49"/>
      <c r="BE13" s="49"/>
      <c r="BF13" s="49"/>
      <c r="BG13" s="49"/>
      <c r="BH13" s="39"/>
      <c r="BI13" s="78"/>
      <c r="BJ13" s="79"/>
      <c r="BK13" s="79"/>
      <c r="BL13" s="80"/>
    </row>
    <row r="14" s="1" customFormat="1" ht="82" customHeight="1" spans="1:64">
      <c r="A14" s="28">
        <v>6</v>
      </c>
      <c r="B14" s="33" t="s">
        <v>74</v>
      </c>
      <c r="C14" s="33">
        <v>8</v>
      </c>
      <c r="D14" s="33">
        <v>3</v>
      </c>
      <c r="E14" s="28">
        <f t="shared" si="0"/>
        <v>3893.5</v>
      </c>
      <c r="F14" s="34">
        <v>0.0031</v>
      </c>
      <c r="G14" s="34">
        <v>0.0465</v>
      </c>
      <c r="H14" s="35">
        <v>59000</v>
      </c>
      <c r="I14" s="44">
        <v>2743.5</v>
      </c>
      <c r="J14" s="44">
        <v>1097.4</v>
      </c>
      <c r="K14" s="44">
        <v>1646.1</v>
      </c>
      <c r="L14" s="34"/>
      <c r="M14" s="34"/>
      <c r="N14" s="34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>
        <v>14</v>
      </c>
      <c r="AE14" s="35">
        <v>1150</v>
      </c>
      <c r="AF14" s="58">
        <f t="shared" si="1"/>
        <v>1150</v>
      </c>
      <c r="AG14" s="44"/>
      <c r="AH14" s="58"/>
      <c r="AI14" s="62"/>
      <c r="AJ14" s="35">
        <v>1150</v>
      </c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9"/>
      <c r="BB14" s="49"/>
      <c r="BC14" s="49"/>
      <c r="BD14" s="49"/>
      <c r="BE14" s="49"/>
      <c r="BF14" s="49"/>
      <c r="BG14" s="49"/>
      <c r="BH14" s="39"/>
      <c r="BI14" s="78"/>
      <c r="BJ14" s="79"/>
      <c r="BK14" s="79"/>
      <c r="BL14" s="80"/>
    </row>
    <row r="15" s="1" customFormat="1" ht="82" customHeight="1" spans="1:64">
      <c r="A15" s="28">
        <v>7</v>
      </c>
      <c r="B15" s="33" t="s">
        <v>75</v>
      </c>
      <c r="C15" s="33">
        <v>10</v>
      </c>
      <c r="D15" s="33">
        <v>4</v>
      </c>
      <c r="E15" s="28">
        <f t="shared" si="0"/>
        <v>11280.6</v>
      </c>
      <c r="F15" s="34">
        <v>0.0089</v>
      </c>
      <c r="G15" s="34">
        <v>0.1334</v>
      </c>
      <c r="H15" s="35">
        <v>59000</v>
      </c>
      <c r="I15" s="44">
        <v>7870.6</v>
      </c>
      <c r="J15" s="44">
        <v>3148.24</v>
      </c>
      <c r="K15" s="44">
        <v>4722.36</v>
      </c>
      <c r="L15" s="34"/>
      <c r="M15" s="34"/>
      <c r="N15" s="34"/>
      <c r="O15" s="34"/>
      <c r="P15" s="34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>
        <v>37</v>
      </c>
      <c r="AE15" s="35">
        <v>3410</v>
      </c>
      <c r="AF15" s="58">
        <f t="shared" si="1"/>
        <v>3410</v>
      </c>
      <c r="AG15" s="44"/>
      <c r="AH15" s="58"/>
      <c r="AI15" s="62"/>
      <c r="AJ15" s="35">
        <v>3410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9"/>
      <c r="BB15" s="49"/>
      <c r="BC15" s="49"/>
      <c r="BD15" s="49"/>
      <c r="BE15" s="49"/>
      <c r="BF15" s="49"/>
      <c r="BG15" s="49"/>
      <c r="BH15" s="39"/>
      <c r="BI15" s="78"/>
      <c r="BJ15" s="79"/>
      <c r="BK15" s="79"/>
      <c r="BL15" s="80"/>
    </row>
    <row r="16" s="1" customFormat="1" ht="82" customHeight="1" spans="1:64">
      <c r="A16" s="28">
        <v>8</v>
      </c>
      <c r="B16" s="33" t="s">
        <v>76</v>
      </c>
      <c r="C16" s="33">
        <v>2</v>
      </c>
      <c r="D16" s="33" t="s">
        <v>77</v>
      </c>
      <c r="E16" s="28">
        <f t="shared" si="0"/>
        <v>1609.2</v>
      </c>
      <c r="F16" s="34">
        <v>0.0013</v>
      </c>
      <c r="G16" s="34">
        <v>0.0188</v>
      </c>
      <c r="H16" s="35">
        <v>59000</v>
      </c>
      <c r="I16" s="44">
        <v>1109.2</v>
      </c>
      <c r="J16" s="44">
        <v>443.68</v>
      </c>
      <c r="K16" s="44">
        <v>665.52</v>
      </c>
      <c r="L16" s="34"/>
      <c r="M16" s="34"/>
      <c r="N16" s="34"/>
      <c r="O16" s="34"/>
      <c r="P16" s="34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>
        <v>5</v>
      </c>
      <c r="AE16" s="35">
        <v>500</v>
      </c>
      <c r="AF16" s="58">
        <f t="shared" si="1"/>
        <v>500</v>
      </c>
      <c r="AG16" s="44"/>
      <c r="AH16" s="58"/>
      <c r="AI16" s="62"/>
      <c r="AJ16" s="35">
        <v>500</v>
      </c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9"/>
      <c r="BB16" s="49"/>
      <c r="BC16" s="49"/>
      <c r="BD16" s="49"/>
      <c r="BE16" s="49"/>
      <c r="BF16" s="49"/>
      <c r="BG16" s="49"/>
      <c r="BH16" s="39"/>
      <c r="BI16" s="78"/>
      <c r="BJ16" s="79"/>
      <c r="BK16" s="79"/>
      <c r="BL16" s="80"/>
    </row>
    <row r="17" s="1" customFormat="1" ht="82" customHeight="1" spans="1:64">
      <c r="A17" s="28">
        <v>9</v>
      </c>
      <c r="B17" s="33" t="s">
        <v>78</v>
      </c>
      <c r="C17" s="33">
        <v>6</v>
      </c>
      <c r="D17" s="33">
        <v>2</v>
      </c>
      <c r="E17" s="28">
        <f t="shared" si="0"/>
        <v>7666.2</v>
      </c>
      <c r="F17" s="34">
        <v>0.0061</v>
      </c>
      <c r="G17" s="34">
        <v>0.0918</v>
      </c>
      <c r="H17" s="35">
        <v>59000</v>
      </c>
      <c r="I17" s="44">
        <v>5416.2</v>
      </c>
      <c r="J17" s="44">
        <v>2166.48</v>
      </c>
      <c r="K17" s="44">
        <v>3249.72</v>
      </c>
      <c r="L17" s="34"/>
      <c r="M17" s="34"/>
      <c r="N17" s="34"/>
      <c r="O17" s="34"/>
      <c r="P17" s="34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>
        <v>45</v>
      </c>
      <c r="AE17" s="35">
        <v>2250</v>
      </c>
      <c r="AF17" s="58">
        <f t="shared" si="1"/>
        <v>2250</v>
      </c>
      <c r="AG17" s="44"/>
      <c r="AH17" s="58"/>
      <c r="AI17" s="62"/>
      <c r="AJ17" s="35">
        <v>2250</v>
      </c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9"/>
      <c r="BB17" s="49"/>
      <c r="BC17" s="49"/>
      <c r="BD17" s="49"/>
      <c r="BE17" s="49"/>
      <c r="BF17" s="49"/>
      <c r="BG17" s="49"/>
      <c r="BH17" s="39"/>
      <c r="BI17" s="78"/>
      <c r="BJ17" s="79"/>
      <c r="BK17" s="79"/>
      <c r="BL17" s="80"/>
    </row>
    <row r="18" s="1" customFormat="1" ht="82" customHeight="1" spans="1:64">
      <c r="A18" s="28">
        <v>10</v>
      </c>
      <c r="B18" s="33" t="s">
        <v>79</v>
      </c>
      <c r="C18" s="33">
        <v>5</v>
      </c>
      <c r="D18" s="33">
        <v>4</v>
      </c>
      <c r="E18" s="28">
        <f t="shared" si="0"/>
        <v>1538.4</v>
      </c>
      <c r="F18" s="34">
        <v>0.0012</v>
      </c>
      <c r="G18" s="34">
        <v>0.0176</v>
      </c>
      <c r="H18" s="35">
        <v>59000</v>
      </c>
      <c r="I18" s="44">
        <v>1038.4</v>
      </c>
      <c r="J18" s="44">
        <v>415.36</v>
      </c>
      <c r="K18" s="44">
        <v>623.04</v>
      </c>
      <c r="L18" s="34"/>
      <c r="M18" s="34"/>
      <c r="N18" s="34"/>
      <c r="O18" s="34"/>
      <c r="P18" s="34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5">
        <v>5</v>
      </c>
      <c r="AE18" s="35">
        <v>500</v>
      </c>
      <c r="AF18" s="58">
        <f t="shared" si="1"/>
        <v>500</v>
      </c>
      <c r="AG18" s="44"/>
      <c r="AH18" s="58"/>
      <c r="AI18" s="62"/>
      <c r="AJ18" s="35">
        <v>500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9"/>
      <c r="BB18" s="49"/>
      <c r="BC18" s="49"/>
      <c r="BD18" s="49"/>
      <c r="BE18" s="49"/>
      <c r="BF18" s="49"/>
      <c r="BG18" s="49"/>
      <c r="BH18" s="39"/>
      <c r="BI18" s="78"/>
      <c r="BJ18" s="79"/>
      <c r="BK18" s="79"/>
      <c r="BL18" s="80"/>
    </row>
    <row r="19" s="1" customFormat="1" ht="82" customHeight="1" spans="1:64">
      <c r="A19" s="28">
        <v>11</v>
      </c>
      <c r="B19" s="33" t="s">
        <v>80</v>
      </c>
      <c r="C19" s="33">
        <v>5</v>
      </c>
      <c r="D19" s="33">
        <v>2</v>
      </c>
      <c r="E19" s="28">
        <v>895.9</v>
      </c>
      <c r="F19" s="34">
        <v>0.0007</v>
      </c>
      <c r="G19" s="34">
        <v>0.0101</v>
      </c>
      <c r="H19" s="35">
        <v>59000</v>
      </c>
      <c r="I19" s="44">
        <v>595.9</v>
      </c>
      <c r="J19" s="44">
        <v>238.36</v>
      </c>
      <c r="K19" s="44">
        <v>357.54</v>
      </c>
      <c r="L19" s="34"/>
      <c r="M19" s="34"/>
      <c r="N19" s="34"/>
      <c r="O19" s="34"/>
      <c r="P19" s="34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>
        <v>3</v>
      </c>
      <c r="AE19" s="35">
        <v>300</v>
      </c>
      <c r="AF19" s="58">
        <f t="shared" si="1"/>
        <v>300</v>
      </c>
      <c r="AG19" s="44"/>
      <c r="AH19" s="58"/>
      <c r="AI19" s="62"/>
      <c r="AJ19" s="35">
        <v>300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9"/>
      <c r="BB19" s="49"/>
      <c r="BC19" s="49"/>
      <c r="BD19" s="49"/>
      <c r="BE19" s="49"/>
      <c r="BF19" s="49"/>
      <c r="BG19" s="49"/>
      <c r="BH19" s="39"/>
      <c r="BI19" s="78"/>
      <c r="BJ19" s="79"/>
      <c r="BK19" s="79"/>
      <c r="BL19" s="80"/>
    </row>
    <row r="20" s="1" customFormat="1" ht="82" customHeight="1" spans="1:64">
      <c r="A20" s="28">
        <v>12</v>
      </c>
      <c r="B20" s="33" t="s">
        <v>81</v>
      </c>
      <c r="C20" s="33">
        <v>1</v>
      </c>
      <c r="D20" s="33" t="s">
        <v>82</v>
      </c>
      <c r="E20" s="28">
        <f>I20+AJ20</f>
        <v>3018.1</v>
      </c>
      <c r="F20" s="34">
        <v>0.0024</v>
      </c>
      <c r="G20" s="34">
        <v>0.0359</v>
      </c>
      <c r="H20" s="35">
        <v>59000</v>
      </c>
      <c r="I20" s="44">
        <v>2118.1</v>
      </c>
      <c r="J20" s="44">
        <v>847.24</v>
      </c>
      <c r="K20" s="44">
        <v>1270.86</v>
      </c>
      <c r="L20" s="34"/>
      <c r="M20" s="34"/>
      <c r="N20" s="34"/>
      <c r="O20" s="34"/>
      <c r="P20" s="34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>
        <v>3</v>
      </c>
      <c r="AE20" s="35">
        <v>900</v>
      </c>
      <c r="AF20" s="58">
        <f t="shared" si="1"/>
        <v>900</v>
      </c>
      <c r="AG20" s="44"/>
      <c r="AH20" s="58"/>
      <c r="AI20" s="62"/>
      <c r="AJ20" s="35">
        <v>900</v>
      </c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9"/>
      <c r="BB20" s="49"/>
      <c r="BC20" s="49"/>
      <c r="BD20" s="49"/>
      <c r="BE20" s="49"/>
      <c r="BF20" s="49"/>
      <c r="BG20" s="49"/>
      <c r="BH20" s="39"/>
      <c r="BI20" s="78"/>
      <c r="BJ20" s="79"/>
      <c r="BK20" s="79"/>
      <c r="BL20" s="80"/>
    </row>
    <row r="21" s="1" customFormat="1" ht="82" customHeight="1" spans="1:64">
      <c r="A21" s="28">
        <v>13</v>
      </c>
      <c r="B21" s="33" t="s">
        <v>83</v>
      </c>
      <c r="C21" s="33" t="s">
        <v>82</v>
      </c>
      <c r="D21" s="33" t="s">
        <v>82</v>
      </c>
      <c r="E21" s="28">
        <f>I21+AJ21</f>
        <v>1580968.4</v>
      </c>
      <c r="F21" s="34">
        <v>1.6215</v>
      </c>
      <c r="G21" s="34">
        <v>24.3226</v>
      </c>
      <c r="H21" s="35">
        <v>59000</v>
      </c>
      <c r="I21" s="44">
        <v>1435033.4</v>
      </c>
      <c r="J21" s="44">
        <v>574013.36</v>
      </c>
      <c r="K21" s="44">
        <v>861020.04</v>
      </c>
      <c r="L21" s="34"/>
      <c r="M21" s="34"/>
      <c r="N21" s="34"/>
      <c r="O21" s="34"/>
      <c r="P21" s="34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5">
        <v>1245</v>
      </c>
      <c r="AE21" s="35">
        <v>145935</v>
      </c>
      <c r="AF21" s="58">
        <f t="shared" si="1"/>
        <v>145935</v>
      </c>
      <c r="AG21" s="44"/>
      <c r="AH21" s="58"/>
      <c r="AI21" s="62"/>
      <c r="AJ21" s="35">
        <v>145935</v>
      </c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9"/>
      <c r="BB21" s="49"/>
      <c r="BC21" s="49"/>
      <c r="BD21" s="49"/>
      <c r="BE21" s="49"/>
      <c r="BF21" s="49"/>
      <c r="BG21" s="49"/>
      <c r="BH21" s="39"/>
      <c r="BI21" s="78"/>
      <c r="BJ21" s="79"/>
      <c r="BK21" s="79"/>
      <c r="BL21" s="80"/>
    </row>
    <row r="22" s="5" customFormat="1" ht="82" customHeight="1" spans="1:64">
      <c r="A22" s="36" t="s">
        <v>84</v>
      </c>
      <c r="B22" s="37"/>
      <c r="C22" s="38">
        <f>SUM(C9:C21)</f>
        <v>63</v>
      </c>
      <c r="D22" s="38">
        <f>SUM(D9:D21)</f>
        <v>27</v>
      </c>
      <c r="E22" s="39">
        <f>SUM(E9:E21)</f>
        <v>1680972.5</v>
      </c>
      <c r="F22" s="29">
        <f>SUM(F9:F21)</f>
        <v>1.6855</v>
      </c>
      <c r="G22" s="29">
        <f>SUM(G9:G21)</f>
        <v>25.2825</v>
      </c>
      <c r="H22" s="30">
        <v>59000</v>
      </c>
      <c r="I22" s="45">
        <f>SUM(I9:I21)</f>
        <v>1491667.5</v>
      </c>
      <c r="J22" s="45">
        <f>SUM(J9:J21)</f>
        <v>596667</v>
      </c>
      <c r="K22" s="45">
        <f>SUM(K9:K21)</f>
        <v>895000.5</v>
      </c>
      <c r="L22" s="29"/>
      <c r="M22" s="29"/>
      <c r="N22" s="29"/>
      <c r="O22" s="29"/>
      <c r="P22" s="29"/>
      <c r="Q22" s="3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>
        <f>SUM(AD9:AD21)</f>
        <v>1643</v>
      </c>
      <c r="AE22" s="30">
        <f>SUM(AE9:AE21)</f>
        <v>189305</v>
      </c>
      <c r="AF22" s="59">
        <f t="shared" si="1"/>
        <v>189305</v>
      </c>
      <c r="AG22" s="45"/>
      <c r="AH22" s="59"/>
      <c r="AI22" s="57"/>
      <c r="AJ22" s="30">
        <f>SUM(AJ9:AJ21)</f>
        <v>189305</v>
      </c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39"/>
      <c r="BB22" s="39"/>
      <c r="BC22" s="39"/>
      <c r="BD22" s="39"/>
      <c r="BE22" s="39"/>
      <c r="BF22" s="39"/>
      <c r="BG22" s="39"/>
      <c r="BH22" s="39"/>
      <c r="BI22" s="78"/>
      <c r="BJ22" s="79"/>
      <c r="BK22" s="79"/>
      <c r="BL22" s="80"/>
    </row>
    <row r="23" spans="1:64">
      <c r="A23" s="93" t="s">
        <v>85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100"/>
    </row>
    <row r="24" spans="1:64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101"/>
    </row>
    <row r="25" spans="1:64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101"/>
    </row>
    <row r="26" spans="1:64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102"/>
    </row>
  </sheetData>
  <mergeCells count="90">
    <mergeCell ref="A1:BH1"/>
    <mergeCell ref="A2:F2"/>
    <mergeCell ref="G2:AD2"/>
    <mergeCell ref="AE2:AF2"/>
    <mergeCell ref="AG2:AI2"/>
    <mergeCell ref="AJ2:BL2"/>
    <mergeCell ref="A3:F3"/>
    <mergeCell ref="G3:AD3"/>
    <mergeCell ref="AE3:AF3"/>
    <mergeCell ref="AG3:AI3"/>
    <mergeCell ref="AJ3:BL3"/>
    <mergeCell ref="A4:BL4"/>
    <mergeCell ref="AD5:AF5"/>
    <mergeCell ref="AG5:AI5"/>
    <mergeCell ref="AK5:BH5"/>
    <mergeCell ref="L6:Q6"/>
    <mergeCell ref="R6:W6"/>
    <mergeCell ref="X6:AA6"/>
    <mergeCell ref="AB6:AC6"/>
    <mergeCell ref="AD6:AE6"/>
    <mergeCell ref="AG6:AH6"/>
    <mergeCell ref="AK6:AQ6"/>
    <mergeCell ref="AR6:AX6"/>
    <mergeCell ref="AY6:AZ6"/>
    <mergeCell ref="BA6:BB6"/>
    <mergeCell ref="I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G7:AH7"/>
    <mergeCell ref="BI9:BL9"/>
    <mergeCell ref="BI10:BL10"/>
    <mergeCell ref="BI11:BL11"/>
    <mergeCell ref="BI12:BL12"/>
    <mergeCell ref="BI13:BL13"/>
    <mergeCell ref="BI14:BL14"/>
    <mergeCell ref="BI15:BL15"/>
    <mergeCell ref="BI16:BL16"/>
    <mergeCell ref="BI17:BL17"/>
    <mergeCell ref="BI18:BL18"/>
    <mergeCell ref="BI19:BL19"/>
    <mergeCell ref="BI20:BL20"/>
    <mergeCell ref="BI21:BL21"/>
    <mergeCell ref="A22:B22"/>
    <mergeCell ref="BI22:BL22"/>
    <mergeCell ref="A5:A8"/>
    <mergeCell ref="B5:B8"/>
    <mergeCell ref="C5:C8"/>
    <mergeCell ref="D5:D8"/>
    <mergeCell ref="E5:E8"/>
    <mergeCell ref="F7:F8"/>
    <mergeCell ref="G7:G8"/>
    <mergeCell ref="H7:H8"/>
    <mergeCell ref="AF6:AF8"/>
    <mergeCell ref="AI6:AI8"/>
    <mergeCell ref="AJ5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6:BC8"/>
    <mergeCell ref="BD6:BD8"/>
    <mergeCell ref="BE6:BE8"/>
    <mergeCell ref="BF6:BF8"/>
    <mergeCell ref="BG6:BG8"/>
    <mergeCell ref="BH6:BH8"/>
    <mergeCell ref="F5:K6"/>
    <mergeCell ref="BI5:BL8"/>
    <mergeCell ref="A23:BL26"/>
  </mergeCells>
  <pageMargins left="0.590277777777778" right="0.749305555555556" top="0.998611111111111" bottom="0.998611111111111" header="0.499305555555556" footer="0.499305555555556"/>
  <pageSetup paperSize="8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25"/>
  <sheetViews>
    <sheetView zoomScale="42" zoomScaleNormal="42" topLeftCell="A9" workbookViewId="0">
      <selection activeCell="C36" sqref="C36"/>
    </sheetView>
  </sheetViews>
  <sheetFormatPr defaultColWidth="9" defaultRowHeight="14.25"/>
  <cols>
    <col min="1" max="1" width="12.75" style="6" customWidth="1"/>
    <col min="2" max="2" width="28.625" style="6" customWidth="1"/>
    <col min="3" max="4" width="16.3666666666667" style="6" customWidth="1"/>
    <col min="5" max="5" width="30.125" style="6" customWidth="1"/>
    <col min="6" max="6" width="26.75" style="7" customWidth="1"/>
    <col min="7" max="7" width="32.5" style="7" customWidth="1"/>
    <col min="8" max="8" width="32.125" style="8" customWidth="1"/>
    <col min="9" max="9" width="29.5" style="9" customWidth="1"/>
    <col min="10" max="10" width="30" style="9" customWidth="1"/>
    <col min="11" max="11" width="29.125" style="9" customWidth="1"/>
    <col min="12" max="29" width="9" style="10" hidden="1" customWidth="1"/>
    <col min="30" max="30" width="17.5" style="8" customWidth="1"/>
    <col min="31" max="31" width="23.25" style="8" customWidth="1"/>
    <col min="32" max="32" width="22.875" style="11" customWidth="1"/>
    <col min="33" max="33" width="25.5916666666667" style="9" customWidth="1"/>
    <col min="34" max="34" width="21.125" style="11" customWidth="1"/>
    <col min="35" max="35" width="27.125" style="12" customWidth="1"/>
    <col min="36" max="36" width="22.625" style="13" customWidth="1"/>
    <col min="37" max="52" width="9" style="9" hidden="1" customWidth="1"/>
    <col min="53" max="57" width="9" style="14" hidden="1" customWidth="1"/>
    <col min="58" max="58" width="24.1083333333333" style="14" customWidth="1"/>
    <col min="59" max="59" width="22.875" style="14" customWidth="1"/>
    <col min="60" max="60" width="22.025" style="15" customWidth="1"/>
    <col min="61" max="16383" width="9" style="1"/>
  </cols>
  <sheetData>
    <row r="1" s="1" customFormat="1" ht="141" customHeight="1" spans="1:64">
      <c r="A1" s="91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9"/>
    </row>
    <row r="2" s="90" customFormat="1" ht="121" customHeight="1" spans="1:64">
      <c r="A2" s="85" t="s">
        <v>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8"/>
    </row>
    <row r="3" s="2" customFormat="1" ht="92" customHeight="1" spans="1:102">
      <c r="A3" s="26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67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83"/>
      <c r="CT3" s="83"/>
      <c r="CU3" s="83"/>
      <c r="CV3" s="83"/>
      <c r="CW3" s="83"/>
      <c r="CX3" s="83"/>
    </row>
    <row r="4" s="3" customFormat="1" ht="57" customHeight="1" spans="1:64">
      <c r="A4" s="28" t="s">
        <v>9</v>
      </c>
      <c r="B4" s="28" t="s">
        <v>10</v>
      </c>
      <c r="C4" s="28" t="s">
        <v>11</v>
      </c>
      <c r="D4" s="28" t="s">
        <v>12</v>
      </c>
      <c r="E4" s="28" t="s">
        <v>13</v>
      </c>
      <c r="F4" s="29" t="s">
        <v>14</v>
      </c>
      <c r="G4" s="29"/>
      <c r="H4" s="30"/>
      <c r="I4" s="44"/>
      <c r="J4" s="45"/>
      <c r="K4" s="45"/>
      <c r="L4" s="46" t="s">
        <v>15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54" t="s">
        <v>15</v>
      </c>
      <c r="AE4" s="55"/>
      <c r="AF4" s="56"/>
      <c r="AG4" s="45" t="s">
        <v>16</v>
      </c>
      <c r="AH4" s="59"/>
      <c r="AI4" s="59"/>
      <c r="AJ4" s="57" t="s">
        <v>17</v>
      </c>
      <c r="AK4" s="45" t="s">
        <v>18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69" t="s">
        <v>19</v>
      </c>
      <c r="BJ4" s="70"/>
      <c r="BK4" s="70"/>
      <c r="BL4" s="71"/>
    </row>
    <row r="5" s="3" customFormat="1" ht="76" customHeight="1" spans="1:64">
      <c r="A5" s="28"/>
      <c r="B5" s="28"/>
      <c r="C5" s="28"/>
      <c r="D5" s="28"/>
      <c r="E5" s="28"/>
      <c r="F5" s="29"/>
      <c r="G5" s="29"/>
      <c r="H5" s="30"/>
      <c r="I5" s="44"/>
      <c r="J5" s="45"/>
      <c r="K5" s="45"/>
      <c r="L5" s="47" t="s">
        <v>20</v>
      </c>
      <c r="M5" s="47"/>
      <c r="N5" s="47"/>
      <c r="O5" s="47"/>
      <c r="P5" s="47"/>
      <c r="Q5" s="47"/>
      <c r="R5" s="47" t="s">
        <v>21</v>
      </c>
      <c r="S5" s="47"/>
      <c r="T5" s="47"/>
      <c r="U5" s="47"/>
      <c r="V5" s="47"/>
      <c r="W5" s="47"/>
      <c r="X5" s="47" t="s">
        <v>22</v>
      </c>
      <c r="Y5" s="47"/>
      <c r="Z5" s="47"/>
      <c r="AA5" s="47"/>
      <c r="AB5" s="47" t="s">
        <v>23</v>
      </c>
      <c r="AC5" s="47"/>
      <c r="AD5" s="35" t="s">
        <v>24</v>
      </c>
      <c r="AE5" s="35"/>
      <c r="AF5" s="57" t="s">
        <v>25</v>
      </c>
      <c r="AG5" s="49" t="s">
        <v>26</v>
      </c>
      <c r="AH5" s="62"/>
      <c r="AI5" s="57" t="s">
        <v>27</v>
      </c>
      <c r="AJ5" s="57"/>
      <c r="AK5" s="44" t="s">
        <v>28</v>
      </c>
      <c r="AL5" s="44"/>
      <c r="AM5" s="44"/>
      <c r="AN5" s="44"/>
      <c r="AO5" s="44"/>
      <c r="AP5" s="44"/>
      <c r="AQ5" s="44"/>
      <c r="AR5" s="44" t="s">
        <v>29</v>
      </c>
      <c r="AS5" s="44"/>
      <c r="AT5" s="44"/>
      <c r="AU5" s="44"/>
      <c r="AV5" s="44"/>
      <c r="AW5" s="44"/>
      <c r="AX5" s="44"/>
      <c r="AY5" s="49" t="s">
        <v>30</v>
      </c>
      <c r="AZ5" s="49"/>
      <c r="BA5" s="49" t="s">
        <v>31</v>
      </c>
      <c r="BB5" s="49"/>
      <c r="BC5" s="49" t="s">
        <v>32</v>
      </c>
      <c r="BD5" s="49" t="s">
        <v>33</v>
      </c>
      <c r="BE5" s="49" t="s">
        <v>34</v>
      </c>
      <c r="BF5" s="49" t="s">
        <v>35</v>
      </c>
      <c r="BG5" s="49" t="s">
        <v>36</v>
      </c>
      <c r="BH5" s="39" t="s">
        <v>37</v>
      </c>
      <c r="BI5" s="72"/>
      <c r="BJ5" s="73"/>
      <c r="BK5" s="73"/>
      <c r="BL5" s="74"/>
    </row>
    <row r="6" s="3" customFormat="1" ht="42.75" customHeight="1" spans="1:64">
      <c r="A6" s="28"/>
      <c r="B6" s="28"/>
      <c r="C6" s="28"/>
      <c r="D6" s="28"/>
      <c r="E6" s="28"/>
      <c r="F6" s="31" t="s">
        <v>38</v>
      </c>
      <c r="G6" s="31" t="s">
        <v>39</v>
      </c>
      <c r="H6" s="32" t="s">
        <v>40</v>
      </c>
      <c r="I6" s="48" t="s">
        <v>41</v>
      </c>
      <c r="J6" s="49"/>
      <c r="K6" s="49"/>
      <c r="L6" s="47" t="s">
        <v>42</v>
      </c>
      <c r="M6" s="47"/>
      <c r="N6" s="47" t="s">
        <v>43</v>
      </c>
      <c r="O6" s="47"/>
      <c r="P6" s="47" t="s">
        <v>44</v>
      </c>
      <c r="Q6" s="47"/>
      <c r="R6" s="47" t="s">
        <v>45</v>
      </c>
      <c r="S6" s="47"/>
      <c r="T6" s="47" t="s">
        <v>46</v>
      </c>
      <c r="U6" s="47"/>
      <c r="V6" s="51" t="s">
        <v>47</v>
      </c>
      <c r="W6" s="51"/>
      <c r="X6" s="47" t="s">
        <v>48</v>
      </c>
      <c r="Y6" s="47"/>
      <c r="Z6" s="47" t="s">
        <v>49</v>
      </c>
      <c r="AA6" s="47"/>
      <c r="AB6" s="47"/>
      <c r="AC6" s="47"/>
      <c r="AD6" s="35" t="s">
        <v>50</v>
      </c>
      <c r="AE6" s="35"/>
      <c r="AF6" s="57"/>
      <c r="AG6" s="63"/>
      <c r="AH6" s="64"/>
      <c r="AI6" s="57"/>
      <c r="AJ6" s="57"/>
      <c r="AK6" s="49" t="s">
        <v>51</v>
      </c>
      <c r="AL6" s="49" t="s">
        <v>52</v>
      </c>
      <c r="AM6" s="49" t="s">
        <v>53</v>
      </c>
      <c r="AN6" s="49" t="s">
        <v>54</v>
      </c>
      <c r="AO6" s="49" t="s">
        <v>52</v>
      </c>
      <c r="AP6" s="49" t="s">
        <v>55</v>
      </c>
      <c r="AQ6" s="49" t="s">
        <v>56</v>
      </c>
      <c r="AR6" s="49" t="s">
        <v>57</v>
      </c>
      <c r="AS6" s="49" t="s">
        <v>58</v>
      </c>
      <c r="AT6" s="49" t="s">
        <v>59</v>
      </c>
      <c r="AU6" s="49" t="s">
        <v>52</v>
      </c>
      <c r="AV6" s="49" t="s">
        <v>60</v>
      </c>
      <c r="AW6" s="49" t="s">
        <v>61</v>
      </c>
      <c r="AX6" s="49" t="s">
        <v>56</v>
      </c>
      <c r="AY6" s="49" t="s">
        <v>57</v>
      </c>
      <c r="AZ6" s="49" t="s">
        <v>62</v>
      </c>
      <c r="BA6" s="49" t="s">
        <v>57</v>
      </c>
      <c r="BB6" s="49" t="s">
        <v>62</v>
      </c>
      <c r="BC6" s="49"/>
      <c r="BD6" s="49"/>
      <c r="BE6" s="49"/>
      <c r="BF6" s="49"/>
      <c r="BG6" s="49"/>
      <c r="BH6" s="39"/>
      <c r="BI6" s="72"/>
      <c r="BJ6" s="73"/>
      <c r="BK6" s="73"/>
      <c r="BL6" s="74"/>
    </row>
    <row r="7" s="4" customFormat="1" ht="146" customHeight="1" spans="1:64">
      <c r="A7" s="28"/>
      <c r="B7" s="28"/>
      <c r="C7" s="28"/>
      <c r="D7" s="28"/>
      <c r="E7" s="28"/>
      <c r="F7" s="31"/>
      <c r="G7" s="31"/>
      <c r="H7" s="32"/>
      <c r="I7" s="50"/>
      <c r="J7" s="49" t="s">
        <v>63</v>
      </c>
      <c r="K7" s="49" t="s">
        <v>64</v>
      </c>
      <c r="L7" s="51" t="s">
        <v>65</v>
      </c>
      <c r="M7" s="51" t="s">
        <v>66</v>
      </c>
      <c r="N7" s="51" t="s">
        <v>65</v>
      </c>
      <c r="O7" s="51" t="s">
        <v>66</v>
      </c>
      <c r="P7" s="51" t="s">
        <v>65</v>
      </c>
      <c r="Q7" s="51" t="s">
        <v>66</v>
      </c>
      <c r="R7" s="51" t="s">
        <v>65</v>
      </c>
      <c r="S7" s="51" t="s">
        <v>56</v>
      </c>
      <c r="T7" s="51" t="s">
        <v>65</v>
      </c>
      <c r="U7" s="51" t="s">
        <v>56</v>
      </c>
      <c r="V7" s="51" t="s">
        <v>65</v>
      </c>
      <c r="W7" s="51" t="s">
        <v>56</v>
      </c>
      <c r="X7" s="51" t="s">
        <v>65</v>
      </c>
      <c r="Y7" s="51" t="s">
        <v>56</v>
      </c>
      <c r="Z7" s="51" t="s">
        <v>65</v>
      </c>
      <c r="AA7" s="51" t="s">
        <v>56</v>
      </c>
      <c r="AB7" s="51" t="s">
        <v>65</v>
      </c>
      <c r="AC7" s="51" t="s">
        <v>56</v>
      </c>
      <c r="AD7" s="32" t="s">
        <v>67</v>
      </c>
      <c r="AE7" s="32" t="s">
        <v>56</v>
      </c>
      <c r="AF7" s="57"/>
      <c r="AG7" s="49" t="s">
        <v>68</v>
      </c>
      <c r="AH7" s="62" t="s">
        <v>56</v>
      </c>
      <c r="AI7" s="57"/>
      <c r="AJ7" s="57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39"/>
      <c r="BI7" s="75"/>
      <c r="BJ7" s="76"/>
      <c r="BK7" s="76"/>
      <c r="BL7" s="77"/>
    </row>
    <row r="8" s="1" customFormat="1" ht="82" customHeight="1" spans="1:64">
      <c r="A8" s="28">
        <v>1</v>
      </c>
      <c r="B8" s="33" t="s">
        <v>69</v>
      </c>
      <c r="C8" s="33">
        <v>5</v>
      </c>
      <c r="D8" s="33">
        <v>2</v>
      </c>
      <c r="E8" s="28">
        <f t="shared" ref="E8:E17" si="0">I8+AJ8</f>
        <v>2524.8</v>
      </c>
      <c r="F8" s="34">
        <v>0.0011</v>
      </c>
      <c r="G8" s="34">
        <v>0.0172</v>
      </c>
      <c r="H8" s="35">
        <v>59000</v>
      </c>
      <c r="I8" s="44">
        <f>J8+K8</f>
        <v>1014.8</v>
      </c>
      <c r="J8" s="44">
        <f>G8*H8*0.4</f>
        <v>405.92</v>
      </c>
      <c r="K8" s="44">
        <f>G8*H8*0.6</f>
        <v>608.88</v>
      </c>
      <c r="L8" s="34"/>
      <c r="M8" s="34"/>
      <c r="N8" s="34"/>
      <c r="O8" s="34"/>
      <c r="P8" s="34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>
        <v>203</v>
      </c>
      <c r="AE8" s="35">
        <v>1510</v>
      </c>
      <c r="AF8" s="58">
        <f t="shared" ref="AF8:AF21" si="1">AE8</f>
        <v>1510</v>
      </c>
      <c r="AG8" s="44"/>
      <c r="AH8" s="58"/>
      <c r="AI8" s="58"/>
      <c r="AJ8" s="35">
        <v>1510</v>
      </c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9"/>
      <c r="BB8" s="49"/>
      <c r="BC8" s="49"/>
      <c r="BD8" s="49"/>
      <c r="BE8" s="49"/>
      <c r="BF8" s="49"/>
      <c r="BG8" s="49"/>
      <c r="BH8" s="39"/>
      <c r="BI8" s="78"/>
      <c r="BJ8" s="79"/>
      <c r="BK8" s="79"/>
      <c r="BL8" s="80"/>
    </row>
    <row r="9" s="1" customFormat="1" ht="82" customHeight="1" spans="1:64">
      <c r="A9" s="28">
        <v>2</v>
      </c>
      <c r="B9" s="33" t="s">
        <v>70</v>
      </c>
      <c r="C9" s="33">
        <v>7</v>
      </c>
      <c r="D9" s="33">
        <v>3</v>
      </c>
      <c r="E9" s="28">
        <f t="shared" si="0"/>
        <v>1054.9</v>
      </c>
      <c r="F9" s="34">
        <v>0.0007</v>
      </c>
      <c r="G9" s="34">
        <v>0.0111</v>
      </c>
      <c r="H9" s="35">
        <v>59000</v>
      </c>
      <c r="I9" s="44">
        <f>J9+K9</f>
        <v>654.9</v>
      </c>
      <c r="J9" s="44">
        <v>261.96</v>
      </c>
      <c r="K9" s="44">
        <v>392.94</v>
      </c>
      <c r="L9" s="34"/>
      <c r="M9" s="34"/>
      <c r="N9" s="34"/>
      <c r="O9" s="34"/>
      <c r="P9" s="34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>
        <v>4</v>
      </c>
      <c r="AE9" s="35">
        <v>400</v>
      </c>
      <c r="AF9" s="58">
        <f t="shared" si="1"/>
        <v>400</v>
      </c>
      <c r="AG9" s="44"/>
      <c r="AH9" s="58"/>
      <c r="AI9" s="62"/>
      <c r="AJ9" s="35">
        <v>400</v>
      </c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9"/>
      <c r="BB9" s="49"/>
      <c r="BC9" s="49"/>
      <c r="BD9" s="49"/>
      <c r="BE9" s="49"/>
      <c r="BF9" s="49"/>
      <c r="BG9" s="49"/>
      <c r="BH9" s="39"/>
      <c r="BI9" s="78"/>
      <c r="BJ9" s="79"/>
      <c r="BK9" s="79"/>
      <c r="BL9" s="80"/>
    </row>
    <row r="10" s="1" customFormat="1" ht="82" customHeight="1" spans="1:64">
      <c r="A10" s="28">
        <v>3</v>
      </c>
      <c r="B10" s="33" t="s">
        <v>71</v>
      </c>
      <c r="C10" s="33">
        <v>2</v>
      </c>
      <c r="D10" s="33">
        <v>1</v>
      </c>
      <c r="E10" s="28">
        <f t="shared" si="0"/>
        <v>38894.1</v>
      </c>
      <c r="F10" s="34">
        <v>0.0167</v>
      </c>
      <c r="G10" s="34">
        <v>0.2499</v>
      </c>
      <c r="H10" s="35">
        <v>59000</v>
      </c>
      <c r="I10" s="44">
        <v>14744.1</v>
      </c>
      <c r="J10" s="44">
        <v>5897.64</v>
      </c>
      <c r="K10" s="44">
        <v>8846.46</v>
      </c>
      <c r="L10" s="34"/>
      <c r="M10" s="34"/>
      <c r="N10" s="34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>
        <v>27</v>
      </c>
      <c r="AE10" s="35">
        <v>24150</v>
      </c>
      <c r="AF10" s="58">
        <f t="shared" si="1"/>
        <v>24150</v>
      </c>
      <c r="AG10" s="44"/>
      <c r="AH10" s="58"/>
      <c r="AI10" s="62"/>
      <c r="AJ10" s="35">
        <v>24150</v>
      </c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9"/>
      <c r="BB10" s="49"/>
      <c r="BC10" s="49"/>
      <c r="BD10" s="49"/>
      <c r="BE10" s="49"/>
      <c r="BF10" s="49"/>
      <c r="BG10" s="49"/>
      <c r="BH10" s="39"/>
      <c r="BI10" s="78"/>
      <c r="BJ10" s="79"/>
      <c r="BK10" s="79"/>
      <c r="BL10" s="80"/>
    </row>
    <row r="11" s="1" customFormat="1" ht="82" customHeight="1" spans="1:64">
      <c r="A11" s="28">
        <v>4</v>
      </c>
      <c r="B11" s="28" t="s">
        <v>72</v>
      </c>
      <c r="C11" s="28">
        <v>5</v>
      </c>
      <c r="D11" s="28">
        <v>2</v>
      </c>
      <c r="E11" s="28">
        <f t="shared" si="0"/>
        <v>24363.1</v>
      </c>
      <c r="F11" s="34">
        <v>0.0194</v>
      </c>
      <c r="G11" s="34">
        <v>0.2909</v>
      </c>
      <c r="H11" s="35">
        <v>59000</v>
      </c>
      <c r="I11" s="44">
        <v>17163.1</v>
      </c>
      <c r="J11" s="44">
        <v>6865.24</v>
      </c>
      <c r="K11" s="44">
        <v>10297.86</v>
      </c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>
        <v>45</v>
      </c>
      <c r="AE11" s="35">
        <v>7200</v>
      </c>
      <c r="AF11" s="58">
        <f t="shared" si="1"/>
        <v>7200</v>
      </c>
      <c r="AG11" s="44"/>
      <c r="AH11" s="58"/>
      <c r="AI11" s="62"/>
      <c r="AJ11" s="35">
        <v>7200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9"/>
      <c r="BB11" s="49"/>
      <c r="BC11" s="49"/>
      <c r="BD11" s="49"/>
      <c r="BE11" s="49"/>
      <c r="BF11" s="49"/>
      <c r="BG11" s="49"/>
      <c r="BH11" s="39"/>
      <c r="BI11" s="78"/>
      <c r="BJ11" s="79"/>
      <c r="BK11" s="79"/>
      <c r="BL11" s="80"/>
    </row>
    <row r="12" s="1" customFormat="1" ht="82" customHeight="1" spans="1:64">
      <c r="A12" s="28">
        <v>5</v>
      </c>
      <c r="B12" s="33" t="s">
        <v>73</v>
      </c>
      <c r="C12" s="33">
        <v>7</v>
      </c>
      <c r="D12" s="33">
        <v>4</v>
      </c>
      <c r="E12" s="28">
        <f t="shared" si="0"/>
        <v>3265.3</v>
      </c>
      <c r="F12" s="34">
        <v>0.0024</v>
      </c>
      <c r="G12" s="34">
        <v>0.0367</v>
      </c>
      <c r="H12" s="35">
        <v>59000</v>
      </c>
      <c r="I12" s="44">
        <v>2165.3</v>
      </c>
      <c r="J12" s="44">
        <v>866.12</v>
      </c>
      <c r="K12" s="44">
        <v>1299.18</v>
      </c>
      <c r="L12" s="34"/>
      <c r="M12" s="34"/>
      <c r="N12" s="34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>
        <v>7</v>
      </c>
      <c r="AE12" s="35">
        <v>1100</v>
      </c>
      <c r="AF12" s="58">
        <f t="shared" si="1"/>
        <v>1100</v>
      </c>
      <c r="AG12" s="44"/>
      <c r="AH12" s="58"/>
      <c r="AI12" s="62"/>
      <c r="AJ12" s="35">
        <v>1100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9"/>
      <c r="BB12" s="49"/>
      <c r="BC12" s="49"/>
      <c r="BD12" s="49"/>
      <c r="BE12" s="49"/>
      <c r="BF12" s="49"/>
      <c r="BG12" s="49"/>
      <c r="BH12" s="39"/>
      <c r="BI12" s="78"/>
      <c r="BJ12" s="79"/>
      <c r="BK12" s="79"/>
      <c r="BL12" s="80"/>
    </row>
    <row r="13" s="1" customFormat="1" ht="82" customHeight="1" spans="1:64">
      <c r="A13" s="28">
        <v>6</v>
      </c>
      <c r="B13" s="33" t="s">
        <v>74</v>
      </c>
      <c r="C13" s="33">
        <v>8</v>
      </c>
      <c r="D13" s="33">
        <v>3</v>
      </c>
      <c r="E13" s="28">
        <f t="shared" si="0"/>
        <v>3893.5</v>
      </c>
      <c r="F13" s="34">
        <v>0.0031</v>
      </c>
      <c r="G13" s="34">
        <v>0.0465</v>
      </c>
      <c r="H13" s="35">
        <v>59000</v>
      </c>
      <c r="I13" s="44">
        <v>2743.5</v>
      </c>
      <c r="J13" s="44">
        <v>1097.4</v>
      </c>
      <c r="K13" s="44">
        <v>1646.1</v>
      </c>
      <c r="L13" s="34"/>
      <c r="M13" s="34"/>
      <c r="N13" s="34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>
        <v>14</v>
      </c>
      <c r="AE13" s="35">
        <v>1150</v>
      </c>
      <c r="AF13" s="58">
        <f t="shared" si="1"/>
        <v>1150</v>
      </c>
      <c r="AG13" s="44"/>
      <c r="AH13" s="58"/>
      <c r="AI13" s="62"/>
      <c r="AJ13" s="35">
        <v>1150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9"/>
      <c r="BB13" s="49"/>
      <c r="BC13" s="49"/>
      <c r="BD13" s="49"/>
      <c r="BE13" s="49"/>
      <c r="BF13" s="49"/>
      <c r="BG13" s="49"/>
      <c r="BH13" s="39"/>
      <c r="BI13" s="78"/>
      <c r="BJ13" s="79"/>
      <c r="BK13" s="79"/>
      <c r="BL13" s="80"/>
    </row>
    <row r="14" s="1" customFormat="1" ht="82" customHeight="1" spans="1:64">
      <c r="A14" s="28">
        <v>7</v>
      </c>
      <c r="B14" s="33" t="s">
        <v>75</v>
      </c>
      <c r="C14" s="33">
        <v>10</v>
      </c>
      <c r="D14" s="33">
        <v>4</v>
      </c>
      <c r="E14" s="28">
        <f t="shared" si="0"/>
        <v>11280.6</v>
      </c>
      <c r="F14" s="34">
        <v>0.0089</v>
      </c>
      <c r="G14" s="34">
        <v>0.1334</v>
      </c>
      <c r="H14" s="35">
        <v>59000</v>
      </c>
      <c r="I14" s="44">
        <v>7870.6</v>
      </c>
      <c r="J14" s="44">
        <v>3148.24</v>
      </c>
      <c r="K14" s="44">
        <v>4722.36</v>
      </c>
      <c r="L14" s="34"/>
      <c r="M14" s="34"/>
      <c r="N14" s="34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>
        <v>37</v>
      </c>
      <c r="AE14" s="35">
        <v>3410</v>
      </c>
      <c r="AF14" s="58">
        <f t="shared" si="1"/>
        <v>3410</v>
      </c>
      <c r="AG14" s="44"/>
      <c r="AH14" s="58"/>
      <c r="AI14" s="62"/>
      <c r="AJ14" s="35">
        <v>3410</v>
      </c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9"/>
      <c r="BB14" s="49"/>
      <c r="BC14" s="49"/>
      <c r="BD14" s="49"/>
      <c r="BE14" s="49"/>
      <c r="BF14" s="49"/>
      <c r="BG14" s="49"/>
      <c r="BH14" s="39"/>
      <c r="BI14" s="78"/>
      <c r="BJ14" s="79"/>
      <c r="BK14" s="79"/>
      <c r="BL14" s="80"/>
    </row>
    <row r="15" s="1" customFormat="1" ht="82" customHeight="1" spans="1:64">
      <c r="A15" s="28">
        <v>8</v>
      </c>
      <c r="B15" s="33" t="s">
        <v>76</v>
      </c>
      <c r="C15" s="33">
        <v>2</v>
      </c>
      <c r="D15" s="33" t="s">
        <v>82</v>
      </c>
      <c r="E15" s="28">
        <f t="shared" si="0"/>
        <v>1609.2</v>
      </c>
      <c r="F15" s="34">
        <v>0.0013</v>
      </c>
      <c r="G15" s="34">
        <v>0.0188</v>
      </c>
      <c r="H15" s="35">
        <v>59000</v>
      </c>
      <c r="I15" s="44">
        <v>1109.2</v>
      </c>
      <c r="J15" s="44">
        <v>443.68</v>
      </c>
      <c r="K15" s="44">
        <v>665.52</v>
      </c>
      <c r="L15" s="34"/>
      <c r="M15" s="34"/>
      <c r="N15" s="34"/>
      <c r="O15" s="34"/>
      <c r="P15" s="34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>
        <v>5</v>
      </c>
      <c r="AE15" s="35">
        <v>500</v>
      </c>
      <c r="AF15" s="58">
        <f t="shared" si="1"/>
        <v>500</v>
      </c>
      <c r="AG15" s="44"/>
      <c r="AH15" s="58"/>
      <c r="AI15" s="62"/>
      <c r="AJ15" s="35">
        <v>500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9"/>
      <c r="BB15" s="49"/>
      <c r="BC15" s="49"/>
      <c r="BD15" s="49"/>
      <c r="BE15" s="49"/>
      <c r="BF15" s="49"/>
      <c r="BG15" s="49"/>
      <c r="BH15" s="39"/>
      <c r="BI15" s="78"/>
      <c r="BJ15" s="79"/>
      <c r="BK15" s="79"/>
      <c r="BL15" s="80"/>
    </row>
    <row r="16" s="1" customFormat="1" ht="82" customHeight="1" spans="1:64">
      <c r="A16" s="28">
        <v>9</v>
      </c>
      <c r="B16" s="33" t="s">
        <v>78</v>
      </c>
      <c r="C16" s="33">
        <v>6</v>
      </c>
      <c r="D16" s="33">
        <v>2</v>
      </c>
      <c r="E16" s="28">
        <f t="shared" si="0"/>
        <v>7666.2</v>
      </c>
      <c r="F16" s="34">
        <v>0.0061</v>
      </c>
      <c r="G16" s="34">
        <v>0.0918</v>
      </c>
      <c r="H16" s="35">
        <v>59000</v>
      </c>
      <c r="I16" s="44">
        <v>5416.2</v>
      </c>
      <c r="J16" s="44">
        <v>2166.48</v>
      </c>
      <c r="K16" s="44">
        <v>3249.72</v>
      </c>
      <c r="L16" s="34"/>
      <c r="M16" s="34"/>
      <c r="N16" s="34"/>
      <c r="O16" s="34"/>
      <c r="P16" s="34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>
        <v>45</v>
      </c>
      <c r="AE16" s="35">
        <v>2250</v>
      </c>
      <c r="AF16" s="58">
        <f t="shared" si="1"/>
        <v>2250</v>
      </c>
      <c r="AG16" s="44"/>
      <c r="AH16" s="58"/>
      <c r="AI16" s="62"/>
      <c r="AJ16" s="35">
        <v>2250</v>
      </c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9"/>
      <c r="BB16" s="49"/>
      <c r="BC16" s="49"/>
      <c r="BD16" s="49"/>
      <c r="BE16" s="49"/>
      <c r="BF16" s="49"/>
      <c r="BG16" s="49"/>
      <c r="BH16" s="39"/>
      <c r="BI16" s="78"/>
      <c r="BJ16" s="79"/>
      <c r="BK16" s="79"/>
      <c r="BL16" s="80"/>
    </row>
    <row r="17" s="1" customFormat="1" ht="82" customHeight="1" spans="1:64">
      <c r="A17" s="28">
        <v>10</v>
      </c>
      <c r="B17" s="33" t="s">
        <v>79</v>
      </c>
      <c r="C17" s="33">
        <v>5</v>
      </c>
      <c r="D17" s="33">
        <v>4</v>
      </c>
      <c r="E17" s="28">
        <f t="shared" si="0"/>
        <v>1538.4</v>
      </c>
      <c r="F17" s="34">
        <v>0.0012</v>
      </c>
      <c r="G17" s="34">
        <v>0.0176</v>
      </c>
      <c r="H17" s="35">
        <v>59000</v>
      </c>
      <c r="I17" s="44">
        <v>1038.4</v>
      </c>
      <c r="J17" s="44">
        <v>415.36</v>
      </c>
      <c r="K17" s="44">
        <v>623.04</v>
      </c>
      <c r="L17" s="34"/>
      <c r="M17" s="34"/>
      <c r="N17" s="34"/>
      <c r="O17" s="34"/>
      <c r="P17" s="34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>
        <v>5</v>
      </c>
      <c r="AE17" s="35">
        <v>500</v>
      </c>
      <c r="AF17" s="58">
        <f t="shared" si="1"/>
        <v>500</v>
      </c>
      <c r="AG17" s="44"/>
      <c r="AH17" s="58"/>
      <c r="AI17" s="62"/>
      <c r="AJ17" s="35">
        <v>500</v>
      </c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9"/>
      <c r="BB17" s="49"/>
      <c r="BC17" s="49"/>
      <c r="BD17" s="49"/>
      <c r="BE17" s="49"/>
      <c r="BF17" s="49"/>
      <c r="BG17" s="49"/>
      <c r="BH17" s="39"/>
      <c r="BI17" s="78"/>
      <c r="BJ17" s="79"/>
      <c r="BK17" s="79"/>
      <c r="BL17" s="80"/>
    </row>
    <row r="18" s="1" customFormat="1" ht="82" customHeight="1" spans="1:64">
      <c r="A18" s="28">
        <v>11</v>
      </c>
      <c r="B18" s="33" t="s">
        <v>80</v>
      </c>
      <c r="C18" s="33">
        <v>5</v>
      </c>
      <c r="D18" s="33">
        <v>2</v>
      </c>
      <c r="E18" s="28">
        <v>895.9</v>
      </c>
      <c r="F18" s="34">
        <v>0.0007</v>
      </c>
      <c r="G18" s="34">
        <v>0.0101</v>
      </c>
      <c r="H18" s="35">
        <v>59000</v>
      </c>
      <c r="I18" s="44">
        <v>595.9</v>
      </c>
      <c r="J18" s="44">
        <v>238.36</v>
      </c>
      <c r="K18" s="44">
        <v>357.54</v>
      </c>
      <c r="L18" s="34"/>
      <c r="M18" s="34"/>
      <c r="N18" s="34"/>
      <c r="O18" s="34"/>
      <c r="P18" s="34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5">
        <v>3</v>
      </c>
      <c r="AE18" s="35">
        <v>300</v>
      </c>
      <c r="AF18" s="58">
        <f t="shared" si="1"/>
        <v>300</v>
      </c>
      <c r="AG18" s="44"/>
      <c r="AH18" s="58"/>
      <c r="AI18" s="62"/>
      <c r="AJ18" s="35">
        <v>300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9"/>
      <c r="BB18" s="49"/>
      <c r="BC18" s="49"/>
      <c r="BD18" s="49"/>
      <c r="BE18" s="49"/>
      <c r="BF18" s="49"/>
      <c r="BG18" s="49"/>
      <c r="BH18" s="39"/>
      <c r="BI18" s="78"/>
      <c r="BJ18" s="79"/>
      <c r="BK18" s="79"/>
      <c r="BL18" s="80"/>
    </row>
    <row r="19" s="1" customFormat="1" ht="82" customHeight="1" spans="1:64">
      <c r="A19" s="28">
        <v>12</v>
      </c>
      <c r="B19" s="33" t="s">
        <v>81</v>
      </c>
      <c r="C19" s="33">
        <v>1</v>
      </c>
      <c r="D19" s="33" t="s">
        <v>82</v>
      </c>
      <c r="E19" s="28">
        <f>I19+AJ19</f>
        <v>3018.1</v>
      </c>
      <c r="F19" s="34">
        <v>0.0024</v>
      </c>
      <c r="G19" s="34">
        <v>0.0359</v>
      </c>
      <c r="H19" s="35">
        <v>59000</v>
      </c>
      <c r="I19" s="44">
        <v>2118.1</v>
      </c>
      <c r="J19" s="44">
        <v>847.24</v>
      </c>
      <c r="K19" s="44">
        <v>1270.86</v>
      </c>
      <c r="L19" s="34"/>
      <c r="M19" s="34"/>
      <c r="N19" s="34"/>
      <c r="O19" s="34"/>
      <c r="P19" s="34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>
        <v>3</v>
      </c>
      <c r="AE19" s="35">
        <v>900</v>
      </c>
      <c r="AF19" s="58">
        <f t="shared" si="1"/>
        <v>900</v>
      </c>
      <c r="AG19" s="44"/>
      <c r="AH19" s="58"/>
      <c r="AI19" s="62"/>
      <c r="AJ19" s="35">
        <v>900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9"/>
      <c r="BB19" s="49"/>
      <c r="BC19" s="49"/>
      <c r="BD19" s="49"/>
      <c r="BE19" s="49"/>
      <c r="BF19" s="49"/>
      <c r="BG19" s="49"/>
      <c r="BH19" s="39"/>
      <c r="BI19" s="78"/>
      <c r="BJ19" s="79"/>
      <c r="BK19" s="79"/>
      <c r="BL19" s="80"/>
    </row>
    <row r="20" s="1" customFormat="1" ht="82" customHeight="1" spans="1:64">
      <c r="A20" s="28">
        <v>13</v>
      </c>
      <c r="B20" s="33" t="s">
        <v>83</v>
      </c>
      <c r="C20" s="33" t="s">
        <v>82</v>
      </c>
      <c r="D20" s="33" t="s">
        <v>82</v>
      </c>
      <c r="E20" s="28">
        <f>I20+AJ20</f>
        <v>1580968.4</v>
      </c>
      <c r="F20" s="34">
        <v>1.6215</v>
      </c>
      <c r="G20" s="34">
        <v>24.3226</v>
      </c>
      <c r="H20" s="35">
        <v>59000</v>
      </c>
      <c r="I20" s="44">
        <v>1435033.4</v>
      </c>
      <c r="J20" s="44">
        <v>574013.36</v>
      </c>
      <c r="K20" s="44">
        <v>861020.04</v>
      </c>
      <c r="L20" s="34"/>
      <c r="M20" s="34"/>
      <c r="N20" s="34"/>
      <c r="O20" s="34"/>
      <c r="P20" s="34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>
        <v>1245</v>
      </c>
      <c r="AE20" s="35">
        <v>145935</v>
      </c>
      <c r="AF20" s="58">
        <f t="shared" si="1"/>
        <v>145935</v>
      </c>
      <c r="AG20" s="44"/>
      <c r="AH20" s="58"/>
      <c r="AI20" s="62"/>
      <c r="AJ20" s="35">
        <v>145935</v>
      </c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9"/>
      <c r="BB20" s="49"/>
      <c r="BC20" s="49"/>
      <c r="BD20" s="49"/>
      <c r="BE20" s="49"/>
      <c r="BF20" s="49"/>
      <c r="BG20" s="49"/>
      <c r="BH20" s="39"/>
      <c r="BI20" s="78"/>
      <c r="BJ20" s="79"/>
      <c r="BK20" s="79"/>
      <c r="BL20" s="80"/>
    </row>
    <row r="21" s="5" customFormat="1" ht="105" customHeight="1" spans="1:64">
      <c r="A21" s="36" t="s">
        <v>84</v>
      </c>
      <c r="B21" s="37"/>
      <c r="C21" s="38">
        <f t="shared" ref="C21:G21" si="2">SUM(C8:C20)</f>
        <v>63</v>
      </c>
      <c r="D21" s="38">
        <f t="shared" si="2"/>
        <v>27</v>
      </c>
      <c r="E21" s="39">
        <f t="shared" si="2"/>
        <v>1680972.5</v>
      </c>
      <c r="F21" s="29">
        <f t="shared" si="2"/>
        <v>1.6855</v>
      </c>
      <c r="G21" s="29">
        <f t="shared" si="2"/>
        <v>25.2825</v>
      </c>
      <c r="H21" s="30">
        <v>59000</v>
      </c>
      <c r="I21" s="45">
        <f t="shared" ref="I21:K21" si="3">SUM(I8:I20)</f>
        <v>1491667.5</v>
      </c>
      <c r="J21" s="45">
        <f t="shared" si="3"/>
        <v>596667</v>
      </c>
      <c r="K21" s="45">
        <f t="shared" si="3"/>
        <v>895000.5</v>
      </c>
      <c r="L21" s="29"/>
      <c r="M21" s="29"/>
      <c r="N21" s="29"/>
      <c r="O21" s="29"/>
      <c r="P21" s="29"/>
      <c r="Q21" s="3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>
        <f>SUM(AD8:AD20)</f>
        <v>1643</v>
      </c>
      <c r="AE21" s="30">
        <f>SUM(AE8:AE20)</f>
        <v>189305</v>
      </c>
      <c r="AF21" s="59">
        <f t="shared" si="1"/>
        <v>189305</v>
      </c>
      <c r="AG21" s="45"/>
      <c r="AH21" s="59"/>
      <c r="AI21" s="57"/>
      <c r="AJ21" s="30">
        <f>SUM(AJ8:AJ20)</f>
        <v>189305</v>
      </c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39"/>
      <c r="BB21" s="39"/>
      <c r="BC21" s="39"/>
      <c r="BD21" s="39"/>
      <c r="BE21" s="39"/>
      <c r="BF21" s="39"/>
      <c r="BG21" s="39"/>
      <c r="BH21" s="39"/>
      <c r="BI21" s="78"/>
      <c r="BJ21" s="79"/>
      <c r="BK21" s="79"/>
      <c r="BL21" s="80"/>
    </row>
    <row r="22" spans="1:64">
      <c r="A22" s="93" t="s">
        <v>88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100"/>
    </row>
    <row r="23" spans="1:64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101"/>
    </row>
    <row r="24" spans="1:64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101"/>
    </row>
    <row r="25" spans="1:64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102"/>
    </row>
  </sheetData>
  <mergeCells count="81">
    <mergeCell ref="A1:BL1"/>
    <mergeCell ref="A2:BL2"/>
    <mergeCell ref="A3:BL3"/>
    <mergeCell ref="AD4:AF4"/>
    <mergeCell ref="AG4:AI4"/>
    <mergeCell ref="AK4:BH4"/>
    <mergeCell ref="L5:Q5"/>
    <mergeCell ref="R5:W5"/>
    <mergeCell ref="X5:AA5"/>
    <mergeCell ref="AB5:AC5"/>
    <mergeCell ref="AD5:AE5"/>
    <mergeCell ref="AG5:AH5"/>
    <mergeCell ref="AK5:AQ5"/>
    <mergeCell ref="AR5:AX5"/>
    <mergeCell ref="AY5:AZ5"/>
    <mergeCell ref="BA5:BB5"/>
    <mergeCell ref="I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G6:AH6"/>
    <mergeCell ref="BI8:BL8"/>
    <mergeCell ref="BI9:BL9"/>
    <mergeCell ref="BI10:BL10"/>
    <mergeCell ref="BI11:BL11"/>
    <mergeCell ref="BI12:BL12"/>
    <mergeCell ref="BI13:BL13"/>
    <mergeCell ref="BI14:BL14"/>
    <mergeCell ref="BI15:BL15"/>
    <mergeCell ref="BI16:BL16"/>
    <mergeCell ref="BI17:BL17"/>
    <mergeCell ref="BI18:BL18"/>
    <mergeCell ref="BI19:BL19"/>
    <mergeCell ref="BI20:BL20"/>
    <mergeCell ref="A21:B21"/>
    <mergeCell ref="BI21:BL21"/>
    <mergeCell ref="A4:A7"/>
    <mergeCell ref="B4:B7"/>
    <mergeCell ref="C4:C7"/>
    <mergeCell ref="D4:D7"/>
    <mergeCell ref="E4:E7"/>
    <mergeCell ref="F6:F7"/>
    <mergeCell ref="G6:G7"/>
    <mergeCell ref="H6:H7"/>
    <mergeCell ref="AF5:AF7"/>
    <mergeCell ref="AI5:AI7"/>
    <mergeCell ref="AJ4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5:BC7"/>
    <mergeCell ref="BD5:BD7"/>
    <mergeCell ref="BE5:BE7"/>
    <mergeCell ref="BF5:BF7"/>
    <mergeCell ref="BG5:BG7"/>
    <mergeCell ref="BH5:BH7"/>
    <mergeCell ref="F4:K5"/>
    <mergeCell ref="BI4:BL7"/>
    <mergeCell ref="A22:BL25"/>
  </mergeCells>
  <pageMargins left="0.747222222222222" right="0.747222222222222" top="1.18055555555556" bottom="1.18055555555556" header="0.5" footer="0.5"/>
  <pageSetup paperSize="8" scale="3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X26"/>
  <sheetViews>
    <sheetView zoomScale="42" zoomScaleNormal="42" topLeftCell="A12" workbookViewId="0">
      <selection activeCell="A22" sqref="A22:BL26"/>
    </sheetView>
  </sheetViews>
  <sheetFormatPr defaultColWidth="9" defaultRowHeight="14.25"/>
  <cols>
    <col min="1" max="1" width="12.75" style="6" customWidth="1"/>
    <col min="2" max="2" width="28.625" style="6" customWidth="1"/>
    <col min="3" max="4" width="16.3666666666667" style="6" customWidth="1"/>
    <col min="5" max="5" width="30.125" style="6" customWidth="1"/>
    <col min="6" max="6" width="26.75" style="7" customWidth="1"/>
    <col min="7" max="7" width="32.5" style="7" customWidth="1"/>
    <col min="8" max="8" width="32.125" style="8" customWidth="1"/>
    <col min="9" max="9" width="29.5" style="9" customWidth="1"/>
    <col min="10" max="10" width="30" style="9" customWidth="1"/>
    <col min="11" max="11" width="29.125" style="9" customWidth="1"/>
    <col min="12" max="29" width="9" style="10" hidden="1" customWidth="1"/>
    <col min="30" max="30" width="17.5" style="8" customWidth="1"/>
    <col min="31" max="31" width="23.25" style="8" customWidth="1"/>
    <col min="32" max="32" width="22.875" style="11" customWidth="1"/>
    <col min="33" max="33" width="25.5916666666667" style="9" customWidth="1"/>
    <col min="34" max="34" width="21.125" style="11" customWidth="1"/>
    <col min="35" max="35" width="27.125" style="12" customWidth="1"/>
    <col min="36" max="36" width="22.625" style="13" customWidth="1"/>
    <col min="37" max="52" width="9" style="9" hidden="1" customWidth="1"/>
    <col min="53" max="57" width="9" style="14" hidden="1" customWidth="1"/>
    <col min="58" max="58" width="24.1083333333333" style="14" customWidth="1"/>
    <col min="59" max="59" width="22.875" style="14" customWidth="1"/>
    <col min="60" max="60" width="22.025" style="15" customWidth="1"/>
    <col min="61" max="16383" width="9" style="1"/>
  </cols>
  <sheetData>
    <row r="1" s="1" customFormat="1" ht="89" customHeight="1" spans="1:64">
      <c r="A1" s="84" t="s">
        <v>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="2" customFormat="1" ht="92" customHeight="1" spans="1:102">
      <c r="A2" s="85" t="s">
        <v>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7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</row>
    <row r="3" s="2" customFormat="1" ht="62" customHeight="1" spans="1:102">
      <c r="A3" s="26" t="s">
        <v>8</v>
      </c>
      <c r="B3" s="27"/>
      <c r="C3" s="27"/>
      <c r="D3" s="27"/>
      <c r="E3" s="27"/>
      <c r="F3" s="27"/>
      <c r="G3" s="27"/>
      <c r="H3" s="27"/>
      <c r="I3" s="27"/>
      <c r="J3" s="27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67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83"/>
      <c r="CT3" s="83"/>
      <c r="CU3" s="83"/>
      <c r="CV3" s="83"/>
      <c r="CW3" s="83"/>
      <c r="CX3" s="83"/>
    </row>
    <row r="4" s="3" customFormat="1" ht="57" customHeight="1" spans="1:64">
      <c r="A4" s="28" t="s">
        <v>9</v>
      </c>
      <c r="B4" s="28" t="s">
        <v>10</v>
      </c>
      <c r="C4" s="28" t="s">
        <v>11</v>
      </c>
      <c r="D4" s="28" t="s">
        <v>12</v>
      </c>
      <c r="E4" s="28" t="s">
        <v>13</v>
      </c>
      <c r="F4" s="29" t="s">
        <v>14</v>
      </c>
      <c r="G4" s="29"/>
      <c r="H4" s="30"/>
      <c r="I4" s="44"/>
      <c r="J4" s="45"/>
      <c r="K4" s="45"/>
      <c r="L4" s="46" t="s">
        <v>15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54" t="s">
        <v>15</v>
      </c>
      <c r="AE4" s="55"/>
      <c r="AF4" s="56"/>
      <c r="AG4" s="45" t="s">
        <v>16</v>
      </c>
      <c r="AH4" s="59"/>
      <c r="AI4" s="59"/>
      <c r="AJ4" s="57" t="s">
        <v>17</v>
      </c>
      <c r="AK4" s="45" t="s">
        <v>18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69" t="s">
        <v>19</v>
      </c>
      <c r="BJ4" s="70"/>
      <c r="BK4" s="70"/>
      <c r="BL4" s="71"/>
    </row>
    <row r="5" s="3" customFormat="1" ht="76" customHeight="1" spans="1:64">
      <c r="A5" s="28"/>
      <c r="B5" s="28"/>
      <c r="C5" s="28"/>
      <c r="D5" s="28"/>
      <c r="E5" s="28"/>
      <c r="F5" s="29"/>
      <c r="G5" s="29"/>
      <c r="H5" s="30"/>
      <c r="I5" s="44"/>
      <c r="J5" s="45"/>
      <c r="K5" s="45"/>
      <c r="L5" s="47" t="s">
        <v>20</v>
      </c>
      <c r="M5" s="47"/>
      <c r="N5" s="47"/>
      <c r="O5" s="47"/>
      <c r="P5" s="47"/>
      <c r="Q5" s="47"/>
      <c r="R5" s="47" t="s">
        <v>21</v>
      </c>
      <c r="S5" s="47"/>
      <c r="T5" s="47"/>
      <c r="U5" s="47"/>
      <c r="V5" s="47"/>
      <c r="W5" s="47"/>
      <c r="X5" s="47" t="s">
        <v>22</v>
      </c>
      <c r="Y5" s="47"/>
      <c r="Z5" s="47"/>
      <c r="AA5" s="47"/>
      <c r="AB5" s="47" t="s">
        <v>23</v>
      </c>
      <c r="AC5" s="47"/>
      <c r="AD5" s="35" t="s">
        <v>24</v>
      </c>
      <c r="AE5" s="35"/>
      <c r="AF5" s="57" t="s">
        <v>25</v>
      </c>
      <c r="AG5" s="49" t="s">
        <v>26</v>
      </c>
      <c r="AH5" s="62"/>
      <c r="AI5" s="57" t="s">
        <v>27</v>
      </c>
      <c r="AJ5" s="57"/>
      <c r="AK5" s="44" t="s">
        <v>28</v>
      </c>
      <c r="AL5" s="44"/>
      <c r="AM5" s="44"/>
      <c r="AN5" s="44"/>
      <c r="AO5" s="44"/>
      <c r="AP5" s="44"/>
      <c r="AQ5" s="44"/>
      <c r="AR5" s="44" t="s">
        <v>29</v>
      </c>
      <c r="AS5" s="44"/>
      <c r="AT5" s="44"/>
      <c r="AU5" s="44"/>
      <c r="AV5" s="44"/>
      <c r="AW5" s="44"/>
      <c r="AX5" s="44"/>
      <c r="AY5" s="49" t="s">
        <v>30</v>
      </c>
      <c r="AZ5" s="49"/>
      <c r="BA5" s="49" t="s">
        <v>31</v>
      </c>
      <c r="BB5" s="49"/>
      <c r="BC5" s="49" t="s">
        <v>32</v>
      </c>
      <c r="BD5" s="49" t="s">
        <v>33</v>
      </c>
      <c r="BE5" s="49" t="s">
        <v>34</v>
      </c>
      <c r="BF5" s="49" t="s">
        <v>35</v>
      </c>
      <c r="BG5" s="49" t="s">
        <v>36</v>
      </c>
      <c r="BH5" s="39" t="s">
        <v>37</v>
      </c>
      <c r="BI5" s="72"/>
      <c r="BJ5" s="73"/>
      <c r="BK5" s="73"/>
      <c r="BL5" s="74"/>
    </row>
    <row r="6" s="3" customFormat="1" ht="42.75" customHeight="1" spans="1:64">
      <c r="A6" s="28"/>
      <c r="B6" s="28"/>
      <c r="C6" s="28"/>
      <c r="D6" s="28"/>
      <c r="E6" s="28"/>
      <c r="F6" s="31" t="s">
        <v>38</v>
      </c>
      <c r="G6" s="31" t="s">
        <v>39</v>
      </c>
      <c r="H6" s="32" t="s">
        <v>40</v>
      </c>
      <c r="I6" s="48" t="s">
        <v>41</v>
      </c>
      <c r="J6" s="49"/>
      <c r="K6" s="49"/>
      <c r="L6" s="47" t="s">
        <v>42</v>
      </c>
      <c r="M6" s="47"/>
      <c r="N6" s="47" t="s">
        <v>43</v>
      </c>
      <c r="O6" s="47"/>
      <c r="P6" s="47" t="s">
        <v>44</v>
      </c>
      <c r="Q6" s="47"/>
      <c r="R6" s="47" t="s">
        <v>45</v>
      </c>
      <c r="S6" s="47"/>
      <c r="T6" s="47" t="s">
        <v>46</v>
      </c>
      <c r="U6" s="47"/>
      <c r="V6" s="51" t="s">
        <v>47</v>
      </c>
      <c r="W6" s="51"/>
      <c r="X6" s="47" t="s">
        <v>48</v>
      </c>
      <c r="Y6" s="47"/>
      <c r="Z6" s="47" t="s">
        <v>49</v>
      </c>
      <c r="AA6" s="47"/>
      <c r="AB6" s="47"/>
      <c r="AC6" s="47"/>
      <c r="AD6" s="35" t="s">
        <v>50</v>
      </c>
      <c r="AE6" s="35"/>
      <c r="AF6" s="57"/>
      <c r="AG6" s="63"/>
      <c r="AH6" s="64"/>
      <c r="AI6" s="57"/>
      <c r="AJ6" s="57"/>
      <c r="AK6" s="49" t="s">
        <v>51</v>
      </c>
      <c r="AL6" s="49" t="s">
        <v>52</v>
      </c>
      <c r="AM6" s="49" t="s">
        <v>53</v>
      </c>
      <c r="AN6" s="49" t="s">
        <v>54</v>
      </c>
      <c r="AO6" s="49" t="s">
        <v>52</v>
      </c>
      <c r="AP6" s="49" t="s">
        <v>55</v>
      </c>
      <c r="AQ6" s="49" t="s">
        <v>56</v>
      </c>
      <c r="AR6" s="49" t="s">
        <v>57</v>
      </c>
      <c r="AS6" s="49" t="s">
        <v>58</v>
      </c>
      <c r="AT6" s="49" t="s">
        <v>59</v>
      </c>
      <c r="AU6" s="49" t="s">
        <v>52</v>
      </c>
      <c r="AV6" s="49" t="s">
        <v>60</v>
      </c>
      <c r="AW6" s="49" t="s">
        <v>61</v>
      </c>
      <c r="AX6" s="49" t="s">
        <v>56</v>
      </c>
      <c r="AY6" s="49" t="s">
        <v>57</v>
      </c>
      <c r="AZ6" s="49" t="s">
        <v>62</v>
      </c>
      <c r="BA6" s="49" t="s">
        <v>57</v>
      </c>
      <c r="BB6" s="49" t="s">
        <v>62</v>
      </c>
      <c r="BC6" s="49"/>
      <c r="BD6" s="49"/>
      <c r="BE6" s="49"/>
      <c r="BF6" s="49"/>
      <c r="BG6" s="49"/>
      <c r="BH6" s="39"/>
      <c r="BI6" s="72"/>
      <c r="BJ6" s="73"/>
      <c r="BK6" s="73"/>
      <c r="BL6" s="74"/>
    </row>
    <row r="7" s="4" customFormat="1" ht="128" customHeight="1" spans="1:64">
      <c r="A7" s="28"/>
      <c r="B7" s="28"/>
      <c r="C7" s="28"/>
      <c r="D7" s="28"/>
      <c r="E7" s="28"/>
      <c r="F7" s="31"/>
      <c r="G7" s="31"/>
      <c r="H7" s="32"/>
      <c r="I7" s="50"/>
      <c r="J7" s="49" t="s">
        <v>63</v>
      </c>
      <c r="K7" s="49" t="s">
        <v>64</v>
      </c>
      <c r="L7" s="51" t="s">
        <v>65</v>
      </c>
      <c r="M7" s="51" t="s">
        <v>66</v>
      </c>
      <c r="N7" s="51" t="s">
        <v>65</v>
      </c>
      <c r="O7" s="51" t="s">
        <v>66</v>
      </c>
      <c r="P7" s="51" t="s">
        <v>65</v>
      </c>
      <c r="Q7" s="51" t="s">
        <v>66</v>
      </c>
      <c r="R7" s="51" t="s">
        <v>65</v>
      </c>
      <c r="S7" s="51" t="s">
        <v>56</v>
      </c>
      <c r="T7" s="51" t="s">
        <v>65</v>
      </c>
      <c r="U7" s="51" t="s">
        <v>56</v>
      </c>
      <c r="V7" s="51" t="s">
        <v>65</v>
      </c>
      <c r="W7" s="51" t="s">
        <v>56</v>
      </c>
      <c r="X7" s="51" t="s">
        <v>65</v>
      </c>
      <c r="Y7" s="51" t="s">
        <v>56</v>
      </c>
      <c r="Z7" s="51" t="s">
        <v>65</v>
      </c>
      <c r="AA7" s="51" t="s">
        <v>56</v>
      </c>
      <c r="AB7" s="51" t="s">
        <v>65</v>
      </c>
      <c r="AC7" s="51" t="s">
        <v>56</v>
      </c>
      <c r="AD7" s="32" t="s">
        <v>67</v>
      </c>
      <c r="AE7" s="32" t="s">
        <v>56</v>
      </c>
      <c r="AF7" s="57"/>
      <c r="AG7" s="49" t="s">
        <v>68</v>
      </c>
      <c r="AH7" s="62" t="s">
        <v>56</v>
      </c>
      <c r="AI7" s="57"/>
      <c r="AJ7" s="57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39"/>
      <c r="BI7" s="75"/>
      <c r="BJ7" s="76"/>
      <c r="BK7" s="76"/>
      <c r="BL7" s="77"/>
    </row>
    <row r="8" s="1" customFormat="1" ht="82" customHeight="1" spans="1:64">
      <c r="A8" s="28">
        <v>1</v>
      </c>
      <c r="B8" s="33" t="s">
        <v>69</v>
      </c>
      <c r="C8" s="33">
        <v>5</v>
      </c>
      <c r="D8" s="33">
        <v>2</v>
      </c>
      <c r="E8" s="28">
        <f t="shared" ref="E8:E17" si="0">I8+AJ8</f>
        <v>2524.8</v>
      </c>
      <c r="F8" s="34">
        <v>0.0011</v>
      </c>
      <c r="G8" s="34">
        <v>0.0172</v>
      </c>
      <c r="H8" s="35">
        <v>59000</v>
      </c>
      <c r="I8" s="44">
        <f>J8+K8</f>
        <v>1014.8</v>
      </c>
      <c r="J8" s="44">
        <f>G8*H8*0.4</f>
        <v>405.92</v>
      </c>
      <c r="K8" s="44">
        <f>G8*H8*0.6</f>
        <v>608.88</v>
      </c>
      <c r="L8" s="34"/>
      <c r="M8" s="34"/>
      <c r="N8" s="34"/>
      <c r="O8" s="34"/>
      <c r="P8" s="34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>
        <v>203</v>
      </c>
      <c r="AE8" s="35">
        <v>1510</v>
      </c>
      <c r="AF8" s="58">
        <f t="shared" ref="AF8:AF21" si="1">AE8</f>
        <v>1510</v>
      </c>
      <c r="AG8" s="44"/>
      <c r="AH8" s="58"/>
      <c r="AI8" s="58"/>
      <c r="AJ8" s="35">
        <v>1510</v>
      </c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9"/>
      <c r="BB8" s="49"/>
      <c r="BC8" s="49"/>
      <c r="BD8" s="49"/>
      <c r="BE8" s="49"/>
      <c r="BF8" s="49"/>
      <c r="BG8" s="49"/>
      <c r="BH8" s="39"/>
      <c r="BI8" s="78"/>
      <c r="BJ8" s="79"/>
      <c r="BK8" s="79"/>
      <c r="BL8" s="80"/>
    </row>
    <row r="9" s="1" customFormat="1" ht="82" customHeight="1" spans="1:64">
      <c r="A9" s="28">
        <v>2</v>
      </c>
      <c r="B9" s="33" t="s">
        <v>70</v>
      </c>
      <c r="C9" s="33">
        <v>7</v>
      </c>
      <c r="D9" s="33">
        <v>3</v>
      </c>
      <c r="E9" s="28">
        <f t="shared" si="0"/>
        <v>1054.9</v>
      </c>
      <c r="F9" s="34">
        <v>0.0007</v>
      </c>
      <c r="G9" s="34">
        <v>0.0111</v>
      </c>
      <c r="H9" s="35">
        <v>59000</v>
      </c>
      <c r="I9" s="44">
        <f>J9+K9</f>
        <v>654.9</v>
      </c>
      <c r="J9" s="44">
        <v>261.96</v>
      </c>
      <c r="K9" s="44">
        <v>392.94</v>
      </c>
      <c r="L9" s="34"/>
      <c r="M9" s="34"/>
      <c r="N9" s="34"/>
      <c r="O9" s="34"/>
      <c r="P9" s="34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>
        <v>4</v>
      </c>
      <c r="AE9" s="35">
        <v>400</v>
      </c>
      <c r="AF9" s="58">
        <f t="shared" si="1"/>
        <v>400</v>
      </c>
      <c r="AG9" s="44"/>
      <c r="AH9" s="58"/>
      <c r="AI9" s="62"/>
      <c r="AJ9" s="35">
        <v>400</v>
      </c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9"/>
      <c r="BB9" s="49"/>
      <c r="BC9" s="49"/>
      <c r="BD9" s="49"/>
      <c r="BE9" s="49"/>
      <c r="BF9" s="49"/>
      <c r="BG9" s="49"/>
      <c r="BH9" s="39"/>
      <c r="BI9" s="78"/>
      <c r="BJ9" s="79"/>
      <c r="BK9" s="79"/>
      <c r="BL9" s="80"/>
    </row>
    <row r="10" s="1" customFormat="1" ht="82" customHeight="1" spans="1:64">
      <c r="A10" s="28">
        <v>3</v>
      </c>
      <c r="B10" s="33" t="s">
        <v>71</v>
      </c>
      <c r="C10" s="33">
        <v>2</v>
      </c>
      <c r="D10" s="33">
        <v>1</v>
      </c>
      <c r="E10" s="28">
        <f t="shared" si="0"/>
        <v>38894.1</v>
      </c>
      <c r="F10" s="34">
        <v>0.0167</v>
      </c>
      <c r="G10" s="34">
        <v>0.2499</v>
      </c>
      <c r="H10" s="35">
        <v>59000</v>
      </c>
      <c r="I10" s="44">
        <v>14744.1</v>
      </c>
      <c r="J10" s="44">
        <v>5897.64</v>
      </c>
      <c r="K10" s="44">
        <v>8846.46</v>
      </c>
      <c r="L10" s="34"/>
      <c r="M10" s="34"/>
      <c r="N10" s="34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>
        <v>27</v>
      </c>
      <c r="AE10" s="35">
        <v>24150</v>
      </c>
      <c r="AF10" s="58">
        <f t="shared" si="1"/>
        <v>24150</v>
      </c>
      <c r="AG10" s="44"/>
      <c r="AH10" s="58"/>
      <c r="AI10" s="62"/>
      <c r="AJ10" s="35">
        <v>24150</v>
      </c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9"/>
      <c r="BB10" s="49"/>
      <c r="BC10" s="49"/>
      <c r="BD10" s="49"/>
      <c r="BE10" s="49"/>
      <c r="BF10" s="49"/>
      <c r="BG10" s="49"/>
      <c r="BH10" s="39"/>
      <c r="BI10" s="78"/>
      <c r="BJ10" s="79"/>
      <c r="BK10" s="79"/>
      <c r="BL10" s="80"/>
    </row>
    <row r="11" s="1" customFormat="1" ht="82" customHeight="1" spans="1:64">
      <c r="A11" s="28">
        <v>4</v>
      </c>
      <c r="B11" s="28" t="s">
        <v>72</v>
      </c>
      <c r="C11" s="28">
        <v>5</v>
      </c>
      <c r="D11" s="28">
        <v>2</v>
      </c>
      <c r="E11" s="28">
        <f t="shared" si="0"/>
        <v>24363.1</v>
      </c>
      <c r="F11" s="34">
        <v>0.0194</v>
      </c>
      <c r="G11" s="34">
        <v>0.2909</v>
      </c>
      <c r="H11" s="35">
        <v>59000</v>
      </c>
      <c r="I11" s="44">
        <v>17163.1</v>
      </c>
      <c r="J11" s="44">
        <v>6865.24</v>
      </c>
      <c r="K11" s="44">
        <v>10297.86</v>
      </c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>
        <v>45</v>
      </c>
      <c r="AE11" s="35">
        <v>7200</v>
      </c>
      <c r="AF11" s="58">
        <f t="shared" si="1"/>
        <v>7200</v>
      </c>
      <c r="AG11" s="44"/>
      <c r="AH11" s="58"/>
      <c r="AI11" s="62"/>
      <c r="AJ11" s="35">
        <v>7200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9"/>
      <c r="BB11" s="49"/>
      <c r="BC11" s="49"/>
      <c r="BD11" s="49"/>
      <c r="BE11" s="49"/>
      <c r="BF11" s="49"/>
      <c r="BG11" s="49"/>
      <c r="BH11" s="39"/>
      <c r="BI11" s="78"/>
      <c r="BJ11" s="79"/>
      <c r="BK11" s="79"/>
      <c r="BL11" s="80"/>
    </row>
    <row r="12" s="1" customFormat="1" ht="82" customHeight="1" spans="1:64">
      <c r="A12" s="28">
        <v>5</v>
      </c>
      <c r="B12" s="33" t="s">
        <v>73</v>
      </c>
      <c r="C12" s="33">
        <v>7</v>
      </c>
      <c r="D12" s="33">
        <v>4</v>
      </c>
      <c r="E12" s="28">
        <f t="shared" si="0"/>
        <v>3265.3</v>
      </c>
      <c r="F12" s="34">
        <v>0.0024</v>
      </c>
      <c r="G12" s="34">
        <v>0.0367</v>
      </c>
      <c r="H12" s="35">
        <v>59000</v>
      </c>
      <c r="I12" s="44">
        <v>2165.3</v>
      </c>
      <c r="J12" s="44">
        <v>866.12</v>
      </c>
      <c r="K12" s="44">
        <v>1299.18</v>
      </c>
      <c r="L12" s="34"/>
      <c r="M12" s="34"/>
      <c r="N12" s="34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>
        <v>7</v>
      </c>
      <c r="AE12" s="35">
        <v>1100</v>
      </c>
      <c r="AF12" s="58">
        <f t="shared" si="1"/>
        <v>1100</v>
      </c>
      <c r="AG12" s="44"/>
      <c r="AH12" s="58"/>
      <c r="AI12" s="62"/>
      <c r="AJ12" s="35">
        <v>1100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9"/>
      <c r="BB12" s="49"/>
      <c r="BC12" s="49"/>
      <c r="BD12" s="49"/>
      <c r="BE12" s="49"/>
      <c r="BF12" s="49"/>
      <c r="BG12" s="49"/>
      <c r="BH12" s="39"/>
      <c r="BI12" s="78"/>
      <c r="BJ12" s="79"/>
      <c r="BK12" s="79"/>
      <c r="BL12" s="80"/>
    </row>
    <row r="13" s="1" customFormat="1" ht="82" customHeight="1" spans="1:64">
      <c r="A13" s="28">
        <v>6</v>
      </c>
      <c r="B13" s="33" t="s">
        <v>74</v>
      </c>
      <c r="C13" s="33">
        <v>8</v>
      </c>
      <c r="D13" s="33">
        <v>3</v>
      </c>
      <c r="E13" s="28">
        <f t="shared" si="0"/>
        <v>3893.5</v>
      </c>
      <c r="F13" s="34">
        <v>0.0031</v>
      </c>
      <c r="G13" s="34">
        <v>0.0465</v>
      </c>
      <c r="H13" s="35">
        <v>59000</v>
      </c>
      <c r="I13" s="44">
        <v>2743.5</v>
      </c>
      <c r="J13" s="44">
        <v>1097.4</v>
      </c>
      <c r="K13" s="44">
        <v>1646.1</v>
      </c>
      <c r="L13" s="34"/>
      <c r="M13" s="34"/>
      <c r="N13" s="34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>
        <v>14</v>
      </c>
      <c r="AE13" s="35">
        <v>1150</v>
      </c>
      <c r="AF13" s="58">
        <f t="shared" si="1"/>
        <v>1150</v>
      </c>
      <c r="AG13" s="44"/>
      <c r="AH13" s="58"/>
      <c r="AI13" s="62"/>
      <c r="AJ13" s="35">
        <v>1150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9"/>
      <c r="BB13" s="49"/>
      <c r="BC13" s="49"/>
      <c r="BD13" s="49"/>
      <c r="BE13" s="49"/>
      <c r="BF13" s="49"/>
      <c r="BG13" s="49"/>
      <c r="BH13" s="39"/>
      <c r="BI13" s="78"/>
      <c r="BJ13" s="79"/>
      <c r="BK13" s="79"/>
      <c r="BL13" s="80"/>
    </row>
    <row r="14" s="1" customFormat="1" ht="82" customHeight="1" spans="1:64">
      <c r="A14" s="28">
        <v>7</v>
      </c>
      <c r="B14" s="33" t="s">
        <v>75</v>
      </c>
      <c r="C14" s="33">
        <v>10</v>
      </c>
      <c r="D14" s="33">
        <v>4</v>
      </c>
      <c r="E14" s="28">
        <f t="shared" si="0"/>
        <v>11280.6</v>
      </c>
      <c r="F14" s="34">
        <v>0.0089</v>
      </c>
      <c r="G14" s="34">
        <v>0.1334</v>
      </c>
      <c r="H14" s="35">
        <v>59000</v>
      </c>
      <c r="I14" s="44">
        <v>7870.6</v>
      </c>
      <c r="J14" s="44">
        <v>3148.24</v>
      </c>
      <c r="K14" s="44">
        <v>4722.36</v>
      </c>
      <c r="L14" s="34"/>
      <c r="M14" s="34"/>
      <c r="N14" s="34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>
        <v>37</v>
      </c>
      <c r="AE14" s="35">
        <v>3410</v>
      </c>
      <c r="AF14" s="58">
        <f t="shared" si="1"/>
        <v>3410</v>
      </c>
      <c r="AG14" s="44"/>
      <c r="AH14" s="58"/>
      <c r="AI14" s="62"/>
      <c r="AJ14" s="35">
        <v>3410</v>
      </c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9"/>
      <c r="BB14" s="49"/>
      <c r="BC14" s="49"/>
      <c r="BD14" s="49"/>
      <c r="BE14" s="49"/>
      <c r="BF14" s="49"/>
      <c r="BG14" s="49"/>
      <c r="BH14" s="39"/>
      <c r="BI14" s="78"/>
      <c r="BJ14" s="79"/>
      <c r="BK14" s="79"/>
      <c r="BL14" s="80"/>
    </row>
    <row r="15" s="1" customFormat="1" ht="82" customHeight="1" spans="1:64">
      <c r="A15" s="28">
        <v>8</v>
      </c>
      <c r="B15" s="33" t="s">
        <v>76</v>
      </c>
      <c r="C15" s="33">
        <v>2</v>
      </c>
      <c r="D15" s="33" t="s">
        <v>82</v>
      </c>
      <c r="E15" s="28">
        <f t="shared" si="0"/>
        <v>1609.2</v>
      </c>
      <c r="F15" s="34">
        <v>0.0013</v>
      </c>
      <c r="G15" s="34">
        <v>0.0188</v>
      </c>
      <c r="H15" s="35">
        <v>59000</v>
      </c>
      <c r="I15" s="44">
        <v>1109.2</v>
      </c>
      <c r="J15" s="44">
        <v>443.68</v>
      </c>
      <c r="K15" s="44">
        <v>665.52</v>
      </c>
      <c r="L15" s="34"/>
      <c r="M15" s="34"/>
      <c r="N15" s="34"/>
      <c r="O15" s="34"/>
      <c r="P15" s="34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>
        <v>5</v>
      </c>
      <c r="AE15" s="35">
        <v>500</v>
      </c>
      <c r="AF15" s="58">
        <f t="shared" si="1"/>
        <v>500</v>
      </c>
      <c r="AG15" s="44"/>
      <c r="AH15" s="58"/>
      <c r="AI15" s="62"/>
      <c r="AJ15" s="35">
        <v>500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9"/>
      <c r="BB15" s="49"/>
      <c r="BC15" s="49"/>
      <c r="BD15" s="49"/>
      <c r="BE15" s="49"/>
      <c r="BF15" s="49"/>
      <c r="BG15" s="49"/>
      <c r="BH15" s="39"/>
      <c r="BI15" s="78"/>
      <c r="BJ15" s="79"/>
      <c r="BK15" s="79"/>
      <c r="BL15" s="80"/>
    </row>
    <row r="16" s="1" customFormat="1" ht="82" customHeight="1" spans="1:64">
      <c r="A16" s="28">
        <v>9</v>
      </c>
      <c r="B16" s="33" t="s">
        <v>78</v>
      </c>
      <c r="C16" s="33">
        <v>6</v>
      </c>
      <c r="D16" s="33">
        <v>2</v>
      </c>
      <c r="E16" s="28">
        <f t="shared" si="0"/>
        <v>7666.2</v>
      </c>
      <c r="F16" s="34">
        <v>0.0061</v>
      </c>
      <c r="G16" s="34">
        <v>0.0918</v>
      </c>
      <c r="H16" s="35">
        <v>59000</v>
      </c>
      <c r="I16" s="44">
        <v>5416.2</v>
      </c>
      <c r="J16" s="44">
        <v>2166.48</v>
      </c>
      <c r="K16" s="44">
        <v>3249.72</v>
      </c>
      <c r="L16" s="34"/>
      <c r="M16" s="34"/>
      <c r="N16" s="34"/>
      <c r="O16" s="34"/>
      <c r="P16" s="34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>
        <v>45</v>
      </c>
      <c r="AE16" s="35">
        <v>2250</v>
      </c>
      <c r="AF16" s="58">
        <f t="shared" si="1"/>
        <v>2250</v>
      </c>
      <c r="AG16" s="44"/>
      <c r="AH16" s="58"/>
      <c r="AI16" s="62"/>
      <c r="AJ16" s="35">
        <v>2250</v>
      </c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9"/>
      <c r="BB16" s="49"/>
      <c r="BC16" s="49"/>
      <c r="BD16" s="49"/>
      <c r="BE16" s="49"/>
      <c r="BF16" s="49"/>
      <c r="BG16" s="49"/>
      <c r="BH16" s="39"/>
      <c r="BI16" s="78"/>
      <c r="BJ16" s="79"/>
      <c r="BK16" s="79"/>
      <c r="BL16" s="80"/>
    </row>
    <row r="17" s="1" customFormat="1" ht="82" customHeight="1" spans="1:64">
      <c r="A17" s="28">
        <v>10</v>
      </c>
      <c r="B17" s="33" t="s">
        <v>79</v>
      </c>
      <c r="C17" s="33">
        <v>5</v>
      </c>
      <c r="D17" s="33">
        <v>4</v>
      </c>
      <c r="E17" s="28">
        <f t="shared" si="0"/>
        <v>1538.4</v>
      </c>
      <c r="F17" s="34">
        <v>0.0012</v>
      </c>
      <c r="G17" s="34">
        <v>0.0176</v>
      </c>
      <c r="H17" s="35">
        <v>59000</v>
      </c>
      <c r="I17" s="44">
        <v>1038.4</v>
      </c>
      <c r="J17" s="44">
        <v>415.36</v>
      </c>
      <c r="K17" s="44">
        <v>623.04</v>
      </c>
      <c r="L17" s="34"/>
      <c r="M17" s="34"/>
      <c r="N17" s="34"/>
      <c r="O17" s="34"/>
      <c r="P17" s="34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>
        <v>5</v>
      </c>
      <c r="AE17" s="35">
        <v>500</v>
      </c>
      <c r="AF17" s="58">
        <f t="shared" si="1"/>
        <v>500</v>
      </c>
      <c r="AG17" s="44"/>
      <c r="AH17" s="58"/>
      <c r="AI17" s="62"/>
      <c r="AJ17" s="35">
        <v>500</v>
      </c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9"/>
      <c r="BB17" s="49"/>
      <c r="BC17" s="49"/>
      <c r="BD17" s="49"/>
      <c r="BE17" s="49"/>
      <c r="BF17" s="49"/>
      <c r="BG17" s="49"/>
      <c r="BH17" s="39"/>
      <c r="BI17" s="78"/>
      <c r="BJ17" s="79"/>
      <c r="BK17" s="79"/>
      <c r="BL17" s="80"/>
    </row>
    <row r="18" s="1" customFormat="1" ht="82" customHeight="1" spans="1:64">
      <c r="A18" s="28">
        <v>11</v>
      </c>
      <c r="B18" s="33" t="s">
        <v>80</v>
      </c>
      <c r="C18" s="33">
        <v>5</v>
      </c>
      <c r="D18" s="33">
        <v>2</v>
      </c>
      <c r="E18" s="28">
        <v>895.9</v>
      </c>
      <c r="F18" s="34">
        <v>0.0007</v>
      </c>
      <c r="G18" s="34">
        <v>0.0101</v>
      </c>
      <c r="H18" s="35">
        <v>59000</v>
      </c>
      <c r="I18" s="44">
        <v>595.9</v>
      </c>
      <c r="J18" s="44">
        <v>238.36</v>
      </c>
      <c r="K18" s="44">
        <v>357.54</v>
      </c>
      <c r="L18" s="34"/>
      <c r="M18" s="34"/>
      <c r="N18" s="34"/>
      <c r="O18" s="34"/>
      <c r="P18" s="34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5">
        <v>3</v>
      </c>
      <c r="AE18" s="35">
        <v>300</v>
      </c>
      <c r="AF18" s="58">
        <f t="shared" si="1"/>
        <v>300</v>
      </c>
      <c r="AG18" s="44"/>
      <c r="AH18" s="58"/>
      <c r="AI18" s="62"/>
      <c r="AJ18" s="35">
        <v>300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9"/>
      <c r="BB18" s="49"/>
      <c r="BC18" s="49"/>
      <c r="BD18" s="49"/>
      <c r="BE18" s="49"/>
      <c r="BF18" s="49"/>
      <c r="BG18" s="49"/>
      <c r="BH18" s="39"/>
      <c r="BI18" s="78"/>
      <c r="BJ18" s="79"/>
      <c r="BK18" s="79"/>
      <c r="BL18" s="80"/>
    </row>
    <row r="19" s="1" customFormat="1" ht="82" customHeight="1" spans="1:64">
      <c r="A19" s="28">
        <v>12</v>
      </c>
      <c r="B19" s="33" t="s">
        <v>81</v>
      </c>
      <c r="C19" s="33">
        <v>1</v>
      </c>
      <c r="D19" s="33" t="s">
        <v>82</v>
      </c>
      <c r="E19" s="28">
        <f>I19+AJ19</f>
        <v>3018.1</v>
      </c>
      <c r="F19" s="34">
        <v>0.0024</v>
      </c>
      <c r="G19" s="34">
        <v>0.0359</v>
      </c>
      <c r="H19" s="35">
        <v>59000</v>
      </c>
      <c r="I19" s="44">
        <v>2118.1</v>
      </c>
      <c r="J19" s="44">
        <v>847.24</v>
      </c>
      <c r="K19" s="44">
        <v>1270.86</v>
      </c>
      <c r="L19" s="34"/>
      <c r="M19" s="34"/>
      <c r="N19" s="34"/>
      <c r="O19" s="34"/>
      <c r="P19" s="34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>
        <v>3</v>
      </c>
      <c r="AE19" s="35">
        <v>900</v>
      </c>
      <c r="AF19" s="58">
        <f t="shared" si="1"/>
        <v>900</v>
      </c>
      <c r="AG19" s="44"/>
      <c r="AH19" s="58"/>
      <c r="AI19" s="62"/>
      <c r="AJ19" s="35">
        <v>900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9"/>
      <c r="BB19" s="49"/>
      <c r="BC19" s="49"/>
      <c r="BD19" s="49"/>
      <c r="BE19" s="49"/>
      <c r="BF19" s="49"/>
      <c r="BG19" s="49"/>
      <c r="BH19" s="39"/>
      <c r="BI19" s="78"/>
      <c r="BJ19" s="79"/>
      <c r="BK19" s="79"/>
      <c r="BL19" s="80"/>
    </row>
    <row r="20" s="1" customFormat="1" ht="82" customHeight="1" spans="1:64">
      <c r="A20" s="28">
        <v>13</v>
      </c>
      <c r="B20" s="33" t="s">
        <v>83</v>
      </c>
      <c r="C20" s="33" t="s">
        <v>82</v>
      </c>
      <c r="D20" s="33" t="s">
        <v>82</v>
      </c>
      <c r="E20" s="28">
        <f>I20+AJ20</f>
        <v>1580968.4</v>
      </c>
      <c r="F20" s="34">
        <v>1.6215</v>
      </c>
      <c r="G20" s="34">
        <v>24.3226</v>
      </c>
      <c r="H20" s="35">
        <v>59000</v>
      </c>
      <c r="I20" s="44">
        <v>1435033.4</v>
      </c>
      <c r="J20" s="44">
        <v>574013.36</v>
      </c>
      <c r="K20" s="44">
        <v>861020.04</v>
      </c>
      <c r="L20" s="34"/>
      <c r="M20" s="34"/>
      <c r="N20" s="34"/>
      <c r="O20" s="34"/>
      <c r="P20" s="34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>
        <v>1245</v>
      </c>
      <c r="AE20" s="35">
        <v>145935</v>
      </c>
      <c r="AF20" s="58">
        <f t="shared" si="1"/>
        <v>145935</v>
      </c>
      <c r="AG20" s="44"/>
      <c r="AH20" s="58"/>
      <c r="AI20" s="62"/>
      <c r="AJ20" s="35">
        <v>145935</v>
      </c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9"/>
      <c r="BB20" s="49"/>
      <c r="BC20" s="49"/>
      <c r="BD20" s="49"/>
      <c r="BE20" s="49"/>
      <c r="BF20" s="49"/>
      <c r="BG20" s="49"/>
      <c r="BH20" s="39"/>
      <c r="BI20" s="78"/>
      <c r="BJ20" s="79"/>
      <c r="BK20" s="79"/>
      <c r="BL20" s="80"/>
    </row>
    <row r="21" s="5" customFormat="1" ht="82" customHeight="1" spans="1:64">
      <c r="A21" s="36" t="s">
        <v>84</v>
      </c>
      <c r="B21" s="37"/>
      <c r="C21" s="38">
        <f t="shared" ref="C21:G21" si="2">SUM(C8:C20)</f>
        <v>63</v>
      </c>
      <c r="D21" s="38">
        <f t="shared" si="2"/>
        <v>27</v>
      </c>
      <c r="E21" s="39">
        <f t="shared" si="2"/>
        <v>1680972.5</v>
      </c>
      <c r="F21" s="29">
        <f t="shared" si="2"/>
        <v>1.6855</v>
      </c>
      <c r="G21" s="29">
        <f t="shared" si="2"/>
        <v>25.2825</v>
      </c>
      <c r="H21" s="30">
        <v>59000</v>
      </c>
      <c r="I21" s="45">
        <f t="shared" ref="I21:K21" si="3">SUM(I8:I20)</f>
        <v>1491667.5</v>
      </c>
      <c r="J21" s="45">
        <f t="shared" si="3"/>
        <v>596667</v>
      </c>
      <c r="K21" s="45">
        <f t="shared" si="3"/>
        <v>895000.5</v>
      </c>
      <c r="L21" s="29"/>
      <c r="M21" s="29"/>
      <c r="N21" s="29"/>
      <c r="O21" s="29"/>
      <c r="P21" s="29"/>
      <c r="Q21" s="3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0">
        <f>SUM(AD8:AD20)</f>
        <v>1643</v>
      </c>
      <c r="AE21" s="30">
        <f>SUM(AE8:AE20)</f>
        <v>189305</v>
      </c>
      <c r="AF21" s="59">
        <f t="shared" si="1"/>
        <v>189305</v>
      </c>
      <c r="AG21" s="45"/>
      <c r="AH21" s="59"/>
      <c r="AI21" s="57"/>
      <c r="AJ21" s="30">
        <f>SUM(AJ8:AJ20)</f>
        <v>189305</v>
      </c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39"/>
      <c r="BB21" s="39"/>
      <c r="BC21" s="39"/>
      <c r="BD21" s="39"/>
      <c r="BE21" s="39"/>
      <c r="BF21" s="39"/>
      <c r="BG21" s="39"/>
      <c r="BH21" s="39"/>
      <c r="BI21" s="78"/>
      <c r="BJ21" s="79"/>
      <c r="BK21" s="79"/>
      <c r="BL21" s="80"/>
    </row>
    <row r="22" ht="80" customHeight="1" spans="1:102">
      <c r="A22" s="85" t="s">
        <v>89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</row>
    <row r="23" ht="80" customHeight="1" spans="1:102">
      <c r="A23" s="85" t="s">
        <v>90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</row>
    <row r="24" ht="80" customHeight="1" spans="1:102">
      <c r="A24" s="85" t="s">
        <v>91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</row>
    <row r="25" ht="80" customHeight="1" spans="1:102">
      <c r="A25" s="85" t="s">
        <v>92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</row>
    <row r="26" ht="80" customHeight="1" spans="1:102">
      <c r="A26" s="85" t="s">
        <v>93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</row>
  </sheetData>
  <mergeCells count="85">
    <mergeCell ref="A1:BL1"/>
    <mergeCell ref="A2:BL2"/>
    <mergeCell ref="A3:BL3"/>
    <mergeCell ref="AD4:AF4"/>
    <mergeCell ref="AG4:AI4"/>
    <mergeCell ref="AK4:BH4"/>
    <mergeCell ref="L5:Q5"/>
    <mergeCell ref="R5:W5"/>
    <mergeCell ref="X5:AA5"/>
    <mergeCell ref="AB5:AC5"/>
    <mergeCell ref="AD5:AE5"/>
    <mergeCell ref="AG5:AH5"/>
    <mergeCell ref="AK5:AQ5"/>
    <mergeCell ref="AR5:AX5"/>
    <mergeCell ref="AY5:AZ5"/>
    <mergeCell ref="BA5:BB5"/>
    <mergeCell ref="I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G6:AH6"/>
    <mergeCell ref="BI8:BL8"/>
    <mergeCell ref="BI9:BL9"/>
    <mergeCell ref="BI10:BL10"/>
    <mergeCell ref="BI11:BL11"/>
    <mergeCell ref="BI12:BL12"/>
    <mergeCell ref="BI13:BL13"/>
    <mergeCell ref="BI14:BL14"/>
    <mergeCell ref="BI15:BL15"/>
    <mergeCell ref="BI16:BL16"/>
    <mergeCell ref="BI17:BL17"/>
    <mergeCell ref="BI18:BL18"/>
    <mergeCell ref="BI19:BL19"/>
    <mergeCell ref="BI20:BL20"/>
    <mergeCell ref="A21:B21"/>
    <mergeCell ref="BI21:BL21"/>
    <mergeCell ref="A22:BL22"/>
    <mergeCell ref="A23:BL23"/>
    <mergeCell ref="A24:BL24"/>
    <mergeCell ref="A25:BL25"/>
    <mergeCell ref="A26:BL26"/>
    <mergeCell ref="A4:A7"/>
    <mergeCell ref="B4:B7"/>
    <mergeCell ref="C4:C7"/>
    <mergeCell ref="D4:D7"/>
    <mergeCell ref="E4:E7"/>
    <mergeCell ref="F6:F7"/>
    <mergeCell ref="G6:G7"/>
    <mergeCell ref="H6:H7"/>
    <mergeCell ref="AF5:AF7"/>
    <mergeCell ref="AI5:AI7"/>
    <mergeCell ref="AJ4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5:BC7"/>
    <mergeCell ref="BD5:BD7"/>
    <mergeCell ref="BE5:BE7"/>
    <mergeCell ref="BF5:BF7"/>
    <mergeCell ref="BG5:BG7"/>
    <mergeCell ref="BH5:BH7"/>
    <mergeCell ref="F4:K5"/>
    <mergeCell ref="BI4:BL7"/>
  </mergeCells>
  <printOptions horizontalCentered="1" verticalCentered="1"/>
  <pageMargins left="1.18055555555556" right="1.18055555555556" top="1" bottom="1" header="0.5" footer="0.5"/>
  <pageSetup paperSize="8" scale="3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27"/>
  <sheetViews>
    <sheetView tabSelected="1" zoomScale="42" zoomScaleNormal="42" workbookViewId="0">
      <selection activeCell="BT27" sqref="BT27"/>
    </sheetView>
  </sheetViews>
  <sheetFormatPr defaultColWidth="9" defaultRowHeight="14.25"/>
  <cols>
    <col min="1" max="1" width="12.75" style="6" customWidth="1"/>
    <col min="2" max="2" width="28.625" style="6" customWidth="1"/>
    <col min="3" max="4" width="16.3666666666667" style="6" customWidth="1"/>
    <col min="5" max="5" width="30.125" style="6" hidden="1" customWidth="1"/>
    <col min="6" max="6" width="26.75" style="7" customWidth="1"/>
    <col min="7" max="7" width="32.5" style="7" customWidth="1"/>
    <col min="8" max="8" width="32.125" style="8" customWidth="1"/>
    <col min="9" max="9" width="29.5" style="9" hidden="1" customWidth="1"/>
    <col min="10" max="10" width="30" style="9" hidden="1" customWidth="1"/>
    <col min="11" max="11" width="29.125" style="9" hidden="1" customWidth="1"/>
    <col min="12" max="29" width="9" style="10" hidden="1" customWidth="1"/>
    <col min="30" max="30" width="27.975" style="8" customWidth="1"/>
    <col min="31" max="31" width="23.25" style="8" hidden="1" customWidth="1"/>
    <col min="32" max="32" width="22.875" style="11" hidden="1" customWidth="1"/>
    <col min="33" max="33" width="39.5833333333333" style="9" customWidth="1"/>
    <col min="34" max="34" width="21.125" style="11" hidden="1" customWidth="1"/>
    <col min="35" max="35" width="27.125" style="12" hidden="1" customWidth="1"/>
    <col min="36" max="36" width="22.625" style="13" hidden="1" customWidth="1"/>
    <col min="37" max="52" width="9" style="9" hidden="1" customWidth="1"/>
    <col min="53" max="57" width="9" style="14" hidden="1" customWidth="1"/>
    <col min="58" max="58" width="24.1083333333333" style="14" customWidth="1"/>
    <col min="59" max="59" width="22.025" style="15" hidden="1" customWidth="1"/>
    <col min="60" max="16382" width="9" style="1"/>
    <col min="16384" max="16384" width="9" style="1"/>
  </cols>
  <sheetData>
    <row r="1" s="1" customFormat="1" ht="183" customHeight="1" spans="1:6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65"/>
    </row>
    <row r="2" s="2" customFormat="1" ht="151" customHeight="1" spans="1:101">
      <c r="A2" s="18" t="s">
        <v>1</v>
      </c>
      <c r="B2" s="19"/>
      <c r="C2" s="19"/>
      <c r="D2" s="19"/>
      <c r="E2" s="19"/>
      <c r="F2" s="20"/>
      <c r="G2" s="21" t="s">
        <v>2</v>
      </c>
      <c r="H2" s="2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19" t="s">
        <v>3</v>
      </c>
      <c r="AE2" s="19"/>
      <c r="AF2" s="22"/>
      <c r="AG2" s="60" t="s">
        <v>4</v>
      </c>
      <c r="AH2" s="42"/>
      <c r="AI2" s="52"/>
      <c r="AJ2" s="18" t="s">
        <v>5</v>
      </c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20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</row>
    <row r="3" s="2" customFormat="1" ht="141" customHeight="1" spans="1:101">
      <c r="A3" s="23" t="s">
        <v>6</v>
      </c>
      <c r="B3" s="24"/>
      <c r="C3" s="24"/>
      <c r="D3" s="24"/>
      <c r="E3" s="24"/>
      <c r="F3" s="25"/>
      <c r="G3" s="21">
        <v>1.6855</v>
      </c>
      <c r="H3" s="2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18">
        <v>0.2361</v>
      </c>
      <c r="AE3" s="22"/>
      <c r="AF3" s="52"/>
      <c r="AG3" s="61" t="s">
        <v>7</v>
      </c>
      <c r="AH3" s="42"/>
      <c r="AI3" s="52"/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5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</row>
    <row r="4" s="2" customFormat="1" ht="57" customHeight="1" spans="1:101">
      <c r="A4" s="26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53"/>
      <c r="AE4" s="53"/>
      <c r="AF4" s="53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67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83"/>
      <c r="CS4" s="83"/>
      <c r="CT4" s="83"/>
      <c r="CU4" s="83"/>
      <c r="CV4" s="83"/>
      <c r="CW4" s="83"/>
    </row>
    <row r="5" s="3" customFormat="1" ht="57" customHeight="1" spans="1:63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9" t="s">
        <v>14</v>
      </c>
      <c r="G5" s="29"/>
      <c r="H5" s="30"/>
      <c r="I5" s="44"/>
      <c r="J5" s="45"/>
      <c r="K5" s="45"/>
      <c r="L5" s="46" t="s">
        <v>15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54" t="s">
        <v>15</v>
      </c>
      <c r="AE5" s="55"/>
      <c r="AF5" s="56"/>
      <c r="AG5" s="45" t="s">
        <v>16</v>
      </c>
      <c r="AH5" s="59"/>
      <c r="AI5" s="59"/>
      <c r="AJ5" s="57" t="s">
        <v>17</v>
      </c>
      <c r="AK5" s="45" t="s">
        <v>18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69" t="s">
        <v>19</v>
      </c>
      <c r="BI5" s="70"/>
      <c r="BJ5" s="70"/>
      <c r="BK5" s="71"/>
    </row>
    <row r="6" s="3" customFormat="1" ht="76" customHeight="1" spans="1:63">
      <c r="A6" s="28"/>
      <c r="B6" s="28"/>
      <c r="C6" s="28"/>
      <c r="D6" s="28"/>
      <c r="E6" s="28"/>
      <c r="F6" s="29"/>
      <c r="G6" s="29"/>
      <c r="H6" s="30"/>
      <c r="I6" s="44"/>
      <c r="J6" s="45"/>
      <c r="K6" s="45"/>
      <c r="L6" s="47" t="s">
        <v>20</v>
      </c>
      <c r="M6" s="47"/>
      <c r="N6" s="47"/>
      <c r="O6" s="47"/>
      <c r="P6" s="47"/>
      <c r="Q6" s="47"/>
      <c r="R6" s="47" t="s">
        <v>21</v>
      </c>
      <c r="S6" s="47"/>
      <c r="T6" s="47"/>
      <c r="U6" s="47"/>
      <c r="V6" s="47"/>
      <c r="W6" s="47"/>
      <c r="X6" s="47" t="s">
        <v>22</v>
      </c>
      <c r="Y6" s="47"/>
      <c r="Z6" s="47"/>
      <c r="AA6" s="47"/>
      <c r="AB6" s="47" t="s">
        <v>23</v>
      </c>
      <c r="AC6" s="47"/>
      <c r="AD6" s="35" t="s">
        <v>24</v>
      </c>
      <c r="AE6" s="35"/>
      <c r="AF6" s="57" t="s">
        <v>25</v>
      </c>
      <c r="AG6" s="49" t="s">
        <v>26</v>
      </c>
      <c r="AH6" s="62"/>
      <c r="AI6" s="57" t="s">
        <v>27</v>
      </c>
      <c r="AJ6" s="57"/>
      <c r="AK6" s="44" t="s">
        <v>28</v>
      </c>
      <c r="AL6" s="44"/>
      <c r="AM6" s="44"/>
      <c r="AN6" s="44"/>
      <c r="AO6" s="44"/>
      <c r="AP6" s="44"/>
      <c r="AQ6" s="44"/>
      <c r="AR6" s="44" t="s">
        <v>29</v>
      </c>
      <c r="AS6" s="44"/>
      <c r="AT6" s="44"/>
      <c r="AU6" s="44"/>
      <c r="AV6" s="44"/>
      <c r="AW6" s="44"/>
      <c r="AX6" s="44"/>
      <c r="AY6" s="49" t="s">
        <v>30</v>
      </c>
      <c r="AZ6" s="49"/>
      <c r="BA6" s="49" t="s">
        <v>31</v>
      </c>
      <c r="BB6" s="49"/>
      <c r="BC6" s="49" t="s">
        <v>32</v>
      </c>
      <c r="BD6" s="49" t="s">
        <v>33</v>
      </c>
      <c r="BE6" s="49" t="s">
        <v>34</v>
      </c>
      <c r="BF6" s="49" t="s">
        <v>35</v>
      </c>
      <c r="BG6" s="39" t="s">
        <v>37</v>
      </c>
      <c r="BH6" s="72"/>
      <c r="BI6" s="73"/>
      <c r="BJ6" s="73"/>
      <c r="BK6" s="74"/>
    </row>
    <row r="7" s="3" customFormat="1" ht="42.75" customHeight="1" spans="1:63">
      <c r="A7" s="28"/>
      <c r="B7" s="28"/>
      <c r="C7" s="28"/>
      <c r="D7" s="28"/>
      <c r="E7" s="28"/>
      <c r="F7" s="31" t="s">
        <v>38</v>
      </c>
      <c r="G7" s="31" t="s">
        <v>39</v>
      </c>
      <c r="H7" s="32" t="s">
        <v>40</v>
      </c>
      <c r="I7" s="48" t="s">
        <v>41</v>
      </c>
      <c r="J7" s="49"/>
      <c r="K7" s="49"/>
      <c r="L7" s="47" t="s">
        <v>42</v>
      </c>
      <c r="M7" s="47"/>
      <c r="N7" s="47" t="s">
        <v>43</v>
      </c>
      <c r="O7" s="47"/>
      <c r="P7" s="47" t="s">
        <v>44</v>
      </c>
      <c r="Q7" s="47"/>
      <c r="R7" s="47" t="s">
        <v>45</v>
      </c>
      <c r="S7" s="47"/>
      <c r="T7" s="47" t="s">
        <v>46</v>
      </c>
      <c r="U7" s="47"/>
      <c r="V7" s="51" t="s">
        <v>47</v>
      </c>
      <c r="W7" s="51"/>
      <c r="X7" s="47" t="s">
        <v>48</v>
      </c>
      <c r="Y7" s="47"/>
      <c r="Z7" s="47" t="s">
        <v>49</v>
      </c>
      <c r="AA7" s="47"/>
      <c r="AB7" s="47"/>
      <c r="AC7" s="47"/>
      <c r="AD7" s="35" t="s">
        <v>50</v>
      </c>
      <c r="AE7" s="35"/>
      <c r="AF7" s="57"/>
      <c r="AG7" s="63"/>
      <c r="AH7" s="64"/>
      <c r="AI7" s="57"/>
      <c r="AJ7" s="57"/>
      <c r="AK7" s="49" t="s">
        <v>51</v>
      </c>
      <c r="AL7" s="49" t="s">
        <v>52</v>
      </c>
      <c r="AM7" s="49" t="s">
        <v>53</v>
      </c>
      <c r="AN7" s="49" t="s">
        <v>54</v>
      </c>
      <c r="AO7" s="49" t="s">
        <v>52</v>
      </c>
      <c r="AP7" s="49" t="s">
        <v>55</v>
      </c>
      <c r="AQ7" s="49" t="s">
        <v>56</v>
      </c>
      <c r="AR7" s="49" t="s">
        <v>57</v>
      </c>
      <c r="AS7" s="49" t="s">
        <v>58</v>
      </c>
      <c r="AT7" s="49" t="s">
        <v>59</v>
      </c>
      <c r="AU7" s="49" t="s">
        <v>52</v>
      </c>
      <c r="AV7" s="49" t="s">
        <v>60</v>
      </c>
      <c r="AW7" s="49" t="s">
        <v>61</v>
      </c>
      <c r="AX7" s="49" t="s">
        <v>56</v>
      </c>
      <c r="AY7" s="49" t="s">
        <v>57</v>
      </c>
      <c r="AZ7" s="49" t="s">
        <v>62</v>
      </c>
      <c r="BA7" s="49" t="s">
        <v>57</v>
      </c>
      <c r="BB7" s="49" t="s">
        <v>62</v>
      </c>
      <c r="BC7" s="49"/>
      <c r="BD7" s="49"/>
      <c r="BE7" s="49"/>
      <c r="BF7" s="49"/>
      <c r="BG7" s="39"/>
      <c r="BH7" s="72"/>
      <c r="BI7" s="73"/>
      <c r="BJ7" s="73"/>
      <c r="BK7" s="74"/>
    </row>
    <row r="8" s="4" customFormat="1" ht="146" customHeight="1" spans="1:63">
      <c r="A8" s="28"/>
      <c r="B8" s="28"/>
      <c r="C8" s="28"/>
      <c r="D8" s="28"/>
      <c r="E8" s="28"/>
      <c r="F8" s="31"/>
      <c r="G8" s="31"/>
      <c r="H8" s="32"/>
      <c r="I8" s="50"/>
      <c r="J8" s="49" t="s">
        <v>63</v>
      </c>
      <c r="K8" s="49" t="s">
        <v>64</v>
      </c>
      <c r="L8" s="51" t="s">
        <v>65</v>
      </c>
      <c r="M8" s="51" t="s">
        <v>66</v>
      </c>
      <c r="N8" s="51" t="s">
        <v>65</v>
      </c>
      <c r="O8" s="51" t="s">
        <v>66</v>
      </c>
      <c r="P8" s="51" t="s">
        <v>65</v>
      </c>
      <c r="Q8" s="51" t="s">
        <v>66</v>
      </c>
      <c r="R8" s="51" t="s">
        <v>65</v>
      </c>
      <c r="S8" s="51" t="s">
        <v>56</v>
      </c>
      <c r="T8" s="51" t="s">
        <v>65</v>
      </c>
      <c r="U8" s="51" t="s">
        <v>56</v>
      </c>
      <c r="V8" s="51" t="s">
        <v>65</v>
      </c>
      <c r="W8" s="51" t="s">
        <v>56</v>
      </c>
      <c r="X8" s="51" t="s">
        <v>65</v>
      </c>
      <c r="Y8" s="51" t="s">
        <v>56</v>
      </c>
      <c r="Z8" s="51" t="s">
        <v>65</v>
      </c>
      <c r="AA8" s="51" t="s">
        <v>56</v>
      </c>
      <c r="AB8" s="51" t="s">
        <v>65</v>
      </c>
      <c r="AC8" s="51" t="s">
        <v>56</v>
      </c>
      <c r="AD8" s="32" t="s">
        <v>67</v>
      </c>
      <c r="AE8" s="32" t="s">
        <v>56</v>
      </c>
      <c r="AF8" s="57"/>
      <c r="AG8" s="49" t="s">
        <v>68</v>
      </c>
      <c r="AH8" s="62" t="s">
        <v>56</v>
      </c>
      <c r="AI8" s="57"/>
      <c r="AJ8" s="57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39"/>
      <c r="BH8" s="75"/>
      <c r="BI8" s="76"/>
      <c r="BJ8" s="76"/>
      <c r="BK8" s="77"/>
    </row>
    <row r="9" s="1" customFormat="1" ht="86" customHeight="1" spans="1:63">
      <c r="A9" s="28">
        <v>1</v>
      </c>
      <c r="B9" s="33" t="s">
        <v>69</v>
      </c>
      <c r="C9" s="33">
        <v>5</v>
      </c>
      <c r="D9" s="33">
        <v>2</v>
      </c>
      <c r="E9" s="28">
        <f t="shared" ref="E9:E18" si="0">I9+AJ9</f>
        <v>2524.8</v>
      </c>
      <c r="F9" s="34">
        <v>0.0011</v>
      </c>
      <c r="G9" s="34">
        <v>0.0172</v>
      </c>
      <c r="H9" s="35">
        <v>59000</v>
      </c>
      <c r="I9" s="44">
        <f>J9+K9</f>
        <v>1014.8</v>
      </c>
      <c r="J9" s="44">
        <f>G9*H9*0.4</f>
        <v>405.92</v>
      </c>
      <c r="K9" s="44">
        <f>G9*H9*0.6</f>
        <v>608.88</v>
      </c>
      <c r="L9" s="34"/>
      <c r="M9" s="34"/>
      <c r="N9" s="34"/>
      <c r="O9" s="34"/>
      <c r="P9" s="34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>
        <v>203</v>
      </c>
      <c r="AE9" s="35">
        <v>1510</v>
      </c>
      <c r="AF9" s="58">
        <f t="shared" ref="AF9:AF22" si="1">AE9</f>
        <v>1510</v>
      </c>
      <c r="AG9" s="44"/>
      <c r="AH9" s="58"/>
      <c r="AI9" s="58"/>
      <c r="AJ9" s="35">
        <v>1510</v>
      </c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9"/>
      <c r="BB9" s="49"/>
      <c r="BC9" s="49"/>
      <c r="BD9" s="49"/>
      <c r="BE9" s="49"/>
      <c r="BF9" s="49"/>
      <c r="BG9" s="39"/>
      <c r="BH9" s="78"/>
      <c r="BI9" s="79"/>
      <c r="BJ9" s="79"/>
      <c r="BK9" s="80"/>
    </row>
    <row r="10" s="1" customFormat="1" ht="86" customHeight="1" spans="1:63">
      <c r="A10" s="28">
        <v>2</v>
      </c>
      <c r="B10" s="33" t="s">
        <v>70</v>
      </c>
      <c r="C10" s="33">
        <v>7</v>
      </c>
      <c r="D10" s="33">
        <v>3</v>
      </c>
      <c r="E10" s="28">
        <f t="shared" si="0"/>
        <v>1054.9</v>
      </c>
      <c r="F10" s="34">
        <v>0.0007</v>
      </c>
      <c r="G10" s="34">
        <v>0.0111</v>
      </c>
      <c r="H10" s="35">
        <v>59000</v>
      </c>
      <c r="I10" s="44">
        <f>J10+K10</f>
        <v>654.9</v>
      </c>
      <c r="J10" s="44">
        <v>261.96</v>
      </c>
      <c r="K10" s="44">
        <v>392.94</v>
      </c>
      <c r="L10" s="34"/>
      <c r="M10" s="34"/>
      <c r="N10" s="34"/>
      <c r="O10" s="34"/>
      <c r="P10" s="34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>
        <v>4</v>
      </c>
      <c r="AE10" s="35">
        <v>400</v>
      </c>
      <c r="AF10" s="58">
        <f t="shared" si="1"/>
        <v>400</v>
      </c>
      <c r="AG10" s="44"/>
      <c r="AH10" s="58"/>
      <c r="AI10" s="62"/>
      <c r="AJ10" s="35">
        <v>400</v>
      </c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9"/>
      <c r="BB10" s="49"/>
      <c r="BC10" s="49"/>
      <c r="BD10" s="49"/>
      <c r="BE10" s="49"/>
      <c r="BF10" s="49"/>
      <c r="BG10" s="39"/>
      <c r="BH10" s="78"/>
      <c r="BI10" s="79"/>
      <c r="BJ10" s="79"/>
      <c r="BK10" s="80"/>
    </row>
    <row r="11" s="1" customFormat="1" ht="86" customHeight="1" spans="1:63">
      <c r="A11" s="28">
        <v>3</v>
      </c>
      <c r="B11" s="33" t="s">
        <v>71</v>
      </c>
      <c r="C11" s="33">
        <v>2</v>
      </c>
      <c r="D11" s="33">
        <v>1</v>
      </c>
      <c r="E11" s="28">
        <f t="shared" si="0"/>
        <v>38894.1</v>
      </c>
      <c r="F11" s="34">
        <v>0.0167</v>
      </c>
      <c r="G11" s="34">
        <v>0.2499</v>
      </c>
      <c r="H11" s="35">
        <v>59000</v>
      </c>
      <c r="I11" s="44">
        <v>14744.1</v>
      </c>
      <c r="J11" s="44">
        <v>5897.64</v>
      </c>
      <c r="K11" s="44">
        <v>8846.46</v>
      </c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>
        <v>27</v>
      </c>
      <c r="AE11" s="35">
        <v>24150</v>
      </c>
      <c r="AF11" s="58">
        <f t="shared" si="1"/>
        <v>24150</v>
      </c>
      <c r="AG11" s="44"/>
      <c r="AH11" s="58"/>
      <c r="AI11" s="62"/>
      <c r="AJ11" s="35">
        <v>24150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9"/>
      <c r="BB11" s="49"/>
      <c r="BC11" s="49"/>
      <c r="BD11" s="49"/>
      <c r="BE11" s="49"/>
      <c r="BF11" s="49"/>
      <c r="BG11" s="39"/>
      <c r="BH11" s="78"/>
      <c r="BI11" s="79"/>
      <c r="BJ11" s="79"/>
      <c r="BK11" s="80"/>
    </row>
    <row r="12" s="1" customFormat="1" ht="86" customHeight="1" spans="1:63">
      <c r="A12" s="28">
        <v>4</v>
      </c>
      <c r="B12" s="28" t="s">
        <v>72</v>
      </c>
      <c r="C12" s="28">
        <v>5</v>
      </c>
      <c r="D12" s="28">
        <v>2</v>
      </c>
      <c r="E12" s="28">
        <f t="shared" si="0"/>
        <v>24363.1</v>
      </c>
      <c r="F12" s="34">
        <v>0.0194</v>
      </c>
      <c r="G12" s="34">
        <v>0.2909</v>
      </c>
      <c r="H12" s="35">
        <v>59000</v>
      </c>
      <c r="I12" s="44">
        <v>17163.1</v>
      </c>
      <c r="J12" s="44">
        <v>6865.24</v>
      </c>
      <c r="K12" s="44">
        <v>10297.86</v>
      </c>
      <c r="L12" s="34"/>
      <c r="M12" s="34"/>
      <c r="N12" s="34"/>
      <c r="O12" s="34"/>
      <c r="P12" s="34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>
        <v>45</v>
      </c>
      <c r="AE12" s="35">
        <v>7200</v>
      </c>
      <c r="AF12" s="58">
        <f t="shared" si="1"/>
        <v>7200</v>
      </c>
      <c r="AG12" s="44"/>
      <c r="AH12" s="58"/>
      <c r="AI12" s="62"/>
      <c r="AJ12" s="35">
        <v>7200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9"/>
      <c r="BB12" s="49"/>
      <c r="BC12" s="49"/>
      <c r="BD12" s="49"/>
      <c r="BE12" s="49"/>
      <c r="BF12" s="49"/>
      <c r="BG12" s="39"/>
      <c r="BH12" s="78"/>
      <c r="BI12" s="79"/>
      <c r="BJ12" s="79"/>
      <c r="BK12" s="80"/>
    </row>
    <row r="13" s="1" customFormat="1" ht="86" customHeight="1" spans="1:63">
      <c r="A13" s="28">
        <v>5</v>
      </c>
      <c r="B13" s="33" t="s">
        <v>73</v>
      </c>
      <c r="C13" s="33">
        <v>7</v>
      </c>
      <c r="D13" s="33">
        <v>4</v>
      </c>
      <c r="E13" s="28">
        <f t="shared" si="0"/>
        <v>3265.3</v>
      </c>
      <c r="F13" s="34">
        <v>0.0024</v>
      </c>
      <c r="G13" s="34">
        <v>0.0367</v>
      </c>
      <c r="H13" s="35">
        <v>59000</v>
      </c>
      <c r="I13" s="44">
        <v>2165.3</v>
      </c>
      <c r="J13" s="44">
        <v>866.12</v>
      </c>
      <c r="K13" s="44">
        <v>1299.18</v>
      </c>
      <c r="L13" s="34"/>
      <c r="M13" s="34"/>
      <c r="N13" s="34"/>
      <c r="O13" s="34"/>
      <c r="P13" s="34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5">
        <v>7</v>
      </c>
      <c r="AE13" s="35">
        <v>1100</v>
      </c>
      <c r="AF13" s="58">
        <f t="shared" si="1"/>
        <v>1100</v>
      </c>
      <c r="AG13" s="44"/>
      <c r="AH13" s="58"/>
      <c r="AI13" s="62"/>
      <c r="AJ13" s="35">
        <v>1100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9"/>
      <c r="BB13" s="49"/>
      <c r="BC13" s="49"/>
      <c r="BD13" s="49"/>
      <c r="BE13" s="49"/>
      <c r="BF13" s="49"/>
      <c r="BG13" s="39"/>
      <c r="BH13" s="78"/>
      <c r="BI13" s="79"/>
      <c r="BJ13" s="79"/>
      <c r="BK13" s="80"/>
    </row>
    <row r="14" s="1" customFormat="1" ht="86" customHeight="1" spans="1:63">
      <c r="A14" s="28">
        <v>6</v>
      </c>
      <c r="B14" s="33" t="s">
        <v>74</v>
      </c>
      <c r="C14" s="33">
        <v>8</v>
      </c>
      <c r="D14" s="33">
        <v>3</v>
      </c>
      <c r="E14" s="28">
        <f t="shared" si="0"/>
        <v>3893.5</v>
      </c>
      <c r="F14" s="34">
        <v>0.0031</v>
      </c>
      <c r="G14" s="34">
        <v>0.0465</v>
      </c>
      <c r="H14" s="35">
        <v>59000</v>
      </c>
      <c r="I14" s="44">
        <v>2743.5</v>
      </c>
      <c r="J14" s="44">
        <v>1097.4</v>
      </c>
      <c r="K14" s="44">
        <v>1646.1</v>
      </c>
      <c r="L14" s="34"/>
      <c r="M14" s="34"/>
      <c r="N14" s="34"/>
      <c r="O14" s="34"/>
      <c r="P14" s="34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>
        <v>14</v>
      </c>
      <c r="AE14" s="35">
        <v>1150</v>
      </c>
      <c r="AF14" s="58">
        <f t="shared" si="1"/>
        <v>1150</v>
      </c>
      <c r="AG14" s="44"/>
      <c r="AH14" s="58"/>
      <c r="AI14" s="62"/>
      <c r="AJ14" s="35">
        <v>1150</v>
      </c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9"/>
      <c r="BB14" s="49"/>
      <c r="BC14" s="49"/>
      <c r="BD14" s="49"/>
      <c r="BE14" s="49"/>
      <c r="BF14" s="49"/>
      <c r="BG14" s="39"/>
      <c r="BH14" s="78"/>
      <c r="BI14" s="79"/>
      <c r="BJ14" s="79"/>
      <c r="BK14" s="80"/>
    </row>
    <row r="15" s="1" customFormat="1" ht="86" customHeight="1" spans="1:63">
      <c r="A15" s="28">
        <v>7</v>
      </c>
      <c r="B15" s="33" t="s">
        <v>75</v>
      </c>
      <c r="C15" s="33">
        <v>10</v>
      </c>
      <c r="D15" s="33">
        <v>4</v>
      </c>
      <c r="E15" s="28">
        <f t="shared" si="0"/>
        <v>11280.6</v>
      </c>
      <c r="F15" s="34">
        <v>0.0089</v>
      </c>
      <c r="G15" s="34">
        <v>0.1334</v>
      </c>
      <c r="H15" s="35">
        <v>59000</v>
      </c>
      <c r="I15" s="44">
        <v>7870.6</v>
      </c>
      <c r="J15" s="44">
        <v>3148.24</v>
      </c>
      <c r="K15" s="44">
        <v>4722.36</v>
      </c>
      <c r="L15" s="34"/>
      <c r="M15" s="34"/>
      <c r="N15" s="34"/>
      <c r="O15" s="34"/>
      <c r="P15" s="34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>
        <v>37</v>
      </c>
      <c r="AE15" s="35">
        <v>3410</v>
      </c>
      <c r="AF15" s="58">
        <f t="shared" si="1"/>
        <v>3410</v>
      </c>
      <c r="AG15" s="44"/>
      <c r="AH15" s="58"/>
      <c r="AI15" s="62"/>
      <c r="AJ15" s="35">
        <v>3410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9"/>
      <c r="BB15" s="49"/>
      <c r="BC15" s="49"/>
      <c r="BD15" s="49"/>
      <c r="BE15" s="49"/>
      <c r="BF15" s="49"/>
      <c r="BG15" s="39"/>
      <c r="BH15" s="78"/>
      <c r="BI15" s="79"/>
      <c r="BJ15" s="79"/>
      <c r="BK15" s="80"/>
    </row>
    <row r="16" s="1" customFormat="1" ht="86" customHeight="1" spans="1:63">
      <c r="A16" s="28">
        <v>8</v>
      </c>
      <c r="B16" s="33" t="s">
        <v>76</v>
      </c>
      <c r="C16" s="33">
        <v>2</v>
      </c>
      <c r="D16" s="33" t="s">
        <v>82</v>
      </c>
      <c r="E16" s="28">
        <f t="shared" si="0"/>
        <v>1609.2</v>
      </c>
      <c r="F16" s="34">
        <v>0.0013</v>
      </c>
      <c r="G16" s="34">
        <v>0.0188</v>
      </c>
      <c r="H16" s="35">
        <v>59000</v>
      </c>
      <c r="I16" s="44">
        <v>1109.2</v>
      </c>
      <c r="J16" s="44">
        <v>443.68</v>
      </c>
      <c r="K16" s="44">
        <v>665.52</v>
      </c>
      <c r="L16" s="34"/>
      <c r="M16" s="34"/>
      <c r="N16" s="34"/>
      <c r="O16" s="34"/>
      <c r="P16" s="34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>
        <v>5</v>
      </c>
      <c r="AE16" s="35">
        <v>500</v>
      </c>
      <c r="AF16" s="58">
        <f t="shared" si="1"/>
        <v>500</v>
      </c>
      <c r="AG16" s="44"/>
      <c r="AH16" s="58"/>
      <c r="AI16" s="62"/>
      <c r="AJ16" s="35">
        <v>500</v>
      </c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9"/>
      <c r="BB16" s="49"/>
      <c r="BC16" s="49"/>
      <c r="BD16" s="49"/>
      <c r="BE16" s="49"/>
      <c r="BF16" s="49"/>
      <c r="BG16" s="39"/>
      <c r="BH16" s="78"/>
      <c r="BI16" s="79"/>
      <c r="BJ16" s="79"/>
      <c r="BK16" s="80"/>
    </row>
    <row r="17" s="1" customFormat="1" ht="86" customHeight="1" spans="1:63">
      <c r="A17" s="28">
        <v>9</v>
      </c>
      <c r="B17" s="33" t="s">
        <v>78</v>
      </c>
      <c r="C17" s="33">
        <v>6</v>
      </c>
      <c r="D17" s="33">
        <v>2</v>
      </c>
      <c r="E17" s="28">
        <f t="shared" si="0"/>
        <v>7666.2</v>
      </c>
      <c r="F17" s="34">
        <v>0.0061</v>
      </c>
      <c r="G17" s="34">
        <v>0.0918</v>
      </c>
      <c r="H17" s="35">
        <v>59000</v>
      </c>
      <c r="I17" s="44">
        <v>5416.2</v>
      </c>
      <c r="J17" s="44">
        <v>2166.48</v>
      </c>
      <c r="K17" s="44">
        <v>3249.72</v>
      </c>
      <c r="L17" s="34"/>
      <c r="M17" s="34"/>
      <c r="N17" s="34"/>
      <c r="O17" s="34"/>
      <c r="P17" s="34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>
        <v>45</v>
      </c>
      <c r="AE17" s="35">
        <v>2250</v>
      </c>
      <c r="AF17" s="58">
        <f t="shared" si="1"/>
        <v>2250</v>
      </c>
      <c r="AG17" s="44"/>
      <c r="AH17" s="58"/>
      <c r="AI17" s="62"/>
      <c r="AJ17" s="35">
        <v>2250</v>
      </c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9"/>
      <c r="BB17" s="49"/>
      <c r="BC17" s="49"/>
      <c r="BD17" s="49"/>
      <c r="BE17" s="49"/>
      <c r="BF17" s="49"/>
      <c r="BG17" s="39"/>
      <c r="BH17" s="78"/>
      <c r="BI17" s="79"/>
      <c r="BJ17" s="79"/>
      <c r="BK17" s="80"/>
    </row>
    <row r="18" s="1" customFormat="1" ht="86" customHeight="1" spans="1:63">
      <c r="A18" s="28">
        <v>10</v>
      </c>
      <c r="B18" s="33" t="s">
        <v>79</v>
      </c>
      <c r="C18" s="33">
        <v>5</v>
      </c>
      <c r="D18" s="33">
        <v>4</v>
      </c>
      <c r="E18" s="28">
        <f t="shared" si="0"/>
        <v>1538.4</v>
      </c>
      <c r="F18" s="34">
        <v>0.0012</v>
      </c>
      <c r="G18" s="34">
        <v>0.0176</v>
      </c>
      <c r="H18" s="35">
        <v>59000</v>
      </c>
      <c r="I18" s="44">
        <v>1038.4</v>
      </c>
      <c r="J18" s="44">
        <v>415.36</v>
      </c>
      <c r="K18" s="44">
        <v>623.04</v>
      </c>
      <c r="L18" s="34"/>
      <c r="M18" s="34"/>
      <c r="N18" s="34"/>
      <c r="O18" s="34"/>
      <c r="P18" s="34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5">
        <v>5</v>
      </c>
      <c r="AE18" s="35">
        <v>500</v>
      </c>
      <c r="AF18" s="58">
        <f t="shared" si="1"/>
        <v>500</v>
      </c>
      <c r="AG18" s="44"/>
      <c r="AH18" s="58"/>
      <c r="AI18" s="62"/>
      <c r="AJ18" s="35">
        <v>500</v>
      </c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9"/>
      <c r="BB18" s="49"/>
      <c r="BC18" s="49"/>
      <c r="BD18" s="49"/>
      <c r="BE18" s="49"/>
      <c r="BF18" s="49"/>
      <c r="BG18" s="39"/>
      <c r="BH18" s="78"/>
      <c r="BI18" s="79"/>
      <c r="BJ18" s="79"/>
      <c r="BK18" s="80"/>
    </row>
    <row r="19" s="1" customFormat="1" ht="86" customHeight="1" spans="1:63">
      <c r="A19" s="28">
        <v>11</v>
      </c>
      <c r="B19" s="33" t="s">
        <v>80</v>
      </c>
      <c r="C19" s="33">
        <v>5</v>
      </c>
      <c r="D19" s="33">
        <v>2</v>
      </c>
      <c r="E19" s="28">
        <v>895.9</v>
      </c>
      <c r="F19" s="34">
        <v>0.0007</v>
      </c>
      <c r="G19" s="34">
        <v>0.0101</v>
      </c>
      <c r="H19" s="35">
        <v>59000</v>
      </c>
      <c r="I19" s="44">
        <v>595.9</v>
      </c>
      <c r="J19" s="44">
        <v>238.36</v>
      </c>
      <c r="K19" s="44">
        <v>357.54</v>
      </c>
      <c r="L19" s="34"/>
      <c r="M19" s="34"/>
      <c r="N19" s="34"/>
      <c r="O19" s="34"/>
      <c r="P19" s="34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5">
        <v>3</v>
      </c>
      <c r="AE19" s="35">
        <v>300</v>
      </c>
      <c r="AF19" s="58">
        <f t="shared" si="1"/>
        <v>300</v>
      </c>
      <c r="AG19" s="44"/>
      <c r="AH19" s="58"/>
      <c r="AI19" s="62"/>
      <c r="AJ19" s="35">
        <v>300</v>
      </c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9"/>
      <c r="BB19" s="49"/>
      <c r="BC19" s="49"/>
      <c r="BD19" s="49"/>
      <c r="BE19" s="49"/>
      <c r="BF19" s="49"/>
      <c r="BG19" s="39"/>
      <c r="BH19" s="78"/>
      <c r="BI19" s="79"/>
      <c r="BJ19" s="79"/>
      <c r="BK19" s="80"/>
    </row>
    <row r="20" s="1" customFormat="1" ht="86" customHeight="1" spans="1:63">
      <c r="A20" s="28">
        <v>12</v>
      </c>
      <c r="B20" s="33" t="s">
        <v>81</v>
      </c>
      <c r="C20" s="33">
        <v>1</v>
      </c>
      <c r="D20" s="33" t="s">
        <v>82</v>
      </c>
      <c r="E20" s="28">
        <f>I20+AJ20</f>
        <v>3018.1</v>
      </c>
      <c r="F20" s="34">
        <v>0.0024</v>
      </c>
      <c r="G20" s="34">
        <v>0.0359</v>
      </c>
      <c r="H20" s="35">
        <v>59000</v>
      </c>
      <c r="I20" s="44">
        <v>2118.1</v>
      </c>
      <c r="J20" s="44">
        <v>847.24</v>
      </c>
      <c r="K20" s="44">
        <v>1270.86</v>
      </c>
      <c r="L20" s="34"/>
      <c r="M20" s="34"/>
      <c r="N20" s="34"/>
      <c r="O20" s="34"/>
      <c r="P20" s="34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5">
        <v>3</v>
      </c>
      <c r="AE20" s="35">
        <v>900</v>
      </c>
      <c r="AF20" s="58">
        <f t="shared" si="1"/>
        <v>900</v>
      </c>
      <c r="AG20" s="44"/>
      <c r="AH20" s="58"/>
      <c r="AI20" s="62"/>
      <c r="AJ20" s="35">
        <v>900</v>
      </c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9"/>
      <c r="BB20" s="49"/>
      <c r="BC20" s="49"/>
      <c r="BD20" s="49"/>
      <c r="BE20" s="49"/>
      <c r="BF20" s="49"/>
      <c r="BG20" s="39"/>
      <c r="BH20" s="78"/>
      <c r="BI20" s="79"/>
      <c r="BJ20" s="79"/>
      <c r="BK20" s="80"/>
    </row>
    <row r="21" s="1" customFormat="1" ht="86" customHeight="1" spans="1:63">
      <c r="A21" s="28">
        <v>13</v>
      </c>
      <c r="B21" s="33" t="s">
        <v>83</v>
      </c>
      <c r="C21" s="33" t="s">
        <v>82</v>
      </c>
      <c r="D21" s="33" t="s">
        <v>82</v>
      </c>
      <c r="E21" s="28">
        <f>I21+AJ21</f>
        <v>1580968.4</v>
      </c>
      <c r="F21" s="34">
        <v>1.6215</v>
      </c>
      <c r="G21" s="34">
        <v>24.3226</v>
      </c>
      <c r="H21" s="35">
        <v>59000</v>
      </c>
      <c r="I21" s="44">
        <v>1435033.4</v>
      </c>
      <c r="J21" s="44">
        <v>574013.36</v>
      </c>
      <c r="K21" s="44">
        <v>861020.04</v>
      </c>
      <c r="L21" s="34"/>
      <c r="M21" s="34"/>
      <c r="N21" s="34"/>
      <c r="O21" s="34"/>
      <c r="P21" s="34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5">
        <v>1245</v>
      </c>
      <c r="AE21" s="35">
        <v>145935</v>
      </c>
      <c r="AF21" s="58">
        <f t="shared" si="1"/>
        <v>145935</v>
      </c>
      <c r="AG21" s="44"/>
      <c r="AH21" s="58"/>
      <c r="AI21" s="62"/>
      <c r="AJ21" s="35">
        <v>145935</v>
      </c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9"/>
      <c r="BB21" s="49"/>
      <c r="BC21" s="49"/>
      <c r="BD21" s="49"/>
      <c r="BE21" s="49"/>
      <c r="BF21" s="49"/>
      <c r="BG21" s="39"/>
      <c r="BH21" s="78"/>
      <c r="BI21" s="79"/>
      <c r="BJ21" s="79"/>
      <c r="BK21" s="80"/>
    </row>
    <row r="22" s="5" customFormat="1" ht="86" customHeight="1" spans="1:63">
      <c r="A22" s="36" t="s">
        <v>84</v>
      </c>
      <c r="B22" s="37"/>
      <c r="C22" s="38">
        <f t="shared" ref="C22:G22" si="2">SUM(C9:C21)</f>
        <v>63</v>
      </c>
      <c r="D22" s="38">
        <f t="shared" si="2"/>
        <v>27</v>
      </c>
      <c r="E22" s="39">
        <f t="shared" si="2"/>
        <v>1680972.5</v>
      </c>
      <c r="F22" s="29">
        <f t="shared" si="2"/>
        <v>1.6855</v>
      </c>
      <c r="G22" s="29">
        <f t="shared" si="2"/>
        <v>25.2825</v>
      </c>
      <c r="H22" s="30">
        <v>59000</v>
      </c>
      <c r="I22" s="45">
        <f t="shared" ref="I22:K22" si="3">SUM(I9:I21)</f>
        <v>1491667.5</v>
      </c>
      <c r="J22" s="45">
        <f t="shared" si="3"/>
        <v>596667</v>
      </c>
      <c r="K22" s="45">
        <f t="shared" si="3"/>
        <v>895000.5</v>
      </c>
      <c r="L22" s="29"/>
      <c r="M22" s="29"/>
      <c r="N22" s="29"/>
      <c r="O22" s="29"/>
      <c r="P22" s="29"/>
      <c r="Q22" s="3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>
        <f>SUM(AD9:AD21)</f>
        <v>1643</v>
      </c>
      <c r="AE22" s="30">
        <f>SUM(AE9:AE21)</f>
        <v>189305</v>
      </c>
      <c r="AF22" s="59">
        <f t="shared" si="1"/>
        <v>189305</v>
      </c>
      <c r="AG22" s="45"/>
      <c r="AH22" s="59"/>
      <c r="AI22" s="57"/>
      <c r="AJ22" s="30">
        <f>SUM(AJ9:AJ21)</f>
        <v>189305</v>
      </c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39"/>
      <c r="BB22" s="39"/>
      <c r="BC22" s="39"/>
      <c r="BD22" s="39"/>
      <c r="BE22" s="39"/>
      <c r="BF22" s="39"/>
      <c r="BG22" s="39"/>
      <c r="BH22" s="78"/>
      <c r="BI22" s="79"/>
      <c r="BJ22" s="79"/>
      <c r="BK22" s="80"/>
    </row>
    <row r="23" ht="86" customHeight="1" spans="1:64">
      <c r="A23" s="40" t="s">
        <v>89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81"/>
      <c r="BL23" s="82"/>
    </row>
    <row r="24" ht="86" customHeight="1" spans="1:64">
      <c r="A24" s="40" t="s">
        <v>90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81"/>
      <c r="BL24" s="82"/>
    </row>
    <row r="25" ht="86" customHeight="1" spans="1:64">
      <c r="A25" s="40" t="s">
        <v>91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81"/>
      <c r="BL25" s="82"/>
    </row>
    <row r="26" ht="86" customHeight="1" spans="1:64">
      <c r="A26" s="40" t="s">
        <v>92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81"/>
      <c r="BL26" s="82"/>
    </row>
    <row r="27" ht="86" customHeight="1" spans="1:64">
      <c r="A27" s="40" t="s">
        <v>93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81"/>
      <c r="BL27" s="82"/>
    </row>
  </sheetData>
  <mergeCells count="91">
    <mergeCell ref="A1:BK1"/>
    <mergeCell ref="A2:F2"/>
    <mergeCell ref="G2:H2"/>
    <mergeCell ref="AD2:AF2"/>
    <mergeCell ref="AJ2:BK2"/>
    <mergeCell ref="A3:F3"/>
    <mergeCell ref="G3:H3"/>
    <mergeCell ref="AD3:AE3"/>
    <mergeCell ref="AJ3:BK3"/>
    <mergeCell ref="A4:BK4"/>
    <mergeCell ref="AD5:AF5"/>
    <mergeCell ref="AG5:AI5"/>
    <mergeCell ref="AK5:BG5"/>
    <mergeCell ref="L6:Q6"/>
    <mergeCell ref="R6:W6"/>
    <mergeCell ref="X6:AA6"/>
    <mergeCell ref="AB6:AC6"/>
    <mergeCell ref="AD6:AE6"/>
    <mergeCell ref="AG6:AH6"/>
    <mergeCell ref="AK6:AQ6"/>
    <mergeCell ref="AR6:AX6"/>
    <mergeCell ref="AY6:AZ6"/>
    <mergeCell ref="BA6:BB6"/>
    <mergeCell ref="I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G7:AH7"/>
    <mergeCell ref="BH9:BK9"/>
    <mergeCell ref="BH10:BK10"/>
    <mergeCell ref="BH11:BK11"/>
    <mergeCell ref="BH12:BK12"/>
    <mergeCell ref="BH13:BK13"/>
    <mergeCell ref="BH14:BK14"/>
    <mergeCell ref="BH15:BK15"/>
    <mergeCell ref="BH16:BK16"/>
    <mergeCell ref="BH17:BK17"/>
    <mergeCell ref="BH18:BK18"/>
    <mergeCell ref="BH19:BK19"/>
    <mergeCell ref="BH20:BK20"/>
    <mergeCell ref="BH21:BK21"/>
    <mergeCell ref="A22:B22"/>
    <mergeCell ref="BH22:BK22"/>
    <mergeCell ref="A23:BK23"/>
    <mergeCell ref="A24:BK24"/>
    <mergeCell ref="A25:BK25"/>
    <mergeCell ref="A26:BK26"/>
    <mergeCell ref="A27:BK27"/>
    <mergeCell ref="A5:A8"/>
    <mergeCell ref="B5:B8"/>
    <mergeCell ref="C5:C8"/>
    <mergeCell ref="D5:D8"/>
    <mergeCell ref="E5:E8"/>
    <mergeCell ref="F7:F8"/>
    <mergeCell ref="G7:G8"/>
    <mergeCell ref="H7:H8"/>
    <mergeCell ref="AF6:AF8"/>
    <mergeCell ref="AI6:AI8"/>
    <mergeCell ref="AJ5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C6:BC8"/>
    <mergeCell ref="BD6:BD8"/>
    <mergeCell ref="BE6:BE8"/>
    <mergeCell ref="BF6:BF8"/>
    <mergeCell ref="BG6:BG8"/>
    <mergeCell ref="F5:K6"/>
    <mergeCell ref="BH5:BK8"/>
  </mergeCells>
  <printOptions horizontalCentered="1" verticalCentered="1"/>
  <pageMargins left="0.747916666666667" right="0.747916666666667" top="1.18055555555556" bottom="1.18055555555556" header="0.5" footer="0.5"/>
  <pageSetup paperSize="8" scale="4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首页</vt:lpstr>
      <vt:lpstr>中间页</vt:lpstr>
      <vt:lpstr>尾页</vt:lpstr>
      <vt:lpstr>首页 (2)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其实我很胖</cp:lastModifiedBy>
  <cp:revision>0</cp:revision>
  <dcterms:created xsi:type="dcterms:W3CDTF">2024-05-08T01:07:00Z</dcterms:created>
  <dcterms:modified xsi:type="dcterms:W3CDTF">2025-04-11T07:23:53Z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7A7B764518AB49DB9B04A184B712B8D1_13</vt:lpwstr>
  </property>
  <property fmtid="{D5CDD505-2E9C-101B-9397-08002B2CF9AE}" pid="3" name="KSOProductBuildVer">
    <vt:lpwstr>2052-12.1.0.20305</vt:lpwstr>
  </property>
</Properties>
</file>